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 Restricted\Finance Committee\2024-2025\Report to BOD 05202025\"/>
    </mc:Choice>
  </mc:AlternateContent>
  <xr:revisionPtr revIDLastSave="0" documentId="8_{1630E788-099C-4FE2-9600-391AB32A864E}" xr6:coauthVersionLast="47" xr6:coauthVersionMax="47" xr10:uidLastSave="{00000000-0000-0000-0000-000000000000}"/>
  <bookViews>
    <workbookView xWindow="-28920" yWindow="-120" windowWidth="29040" windowHeight="15840" xr2:uid="{D96C5DE4-BCF1-4F3C-93BD-321BBEB917A3}"/>
  </bookViews>
  <sheets>
    <sheet name="Total" sheetId="6" r:id="rId1"/>
    <sheet name="Admin" sheetId="2" r:id="rId2"/>
    <sheet name="Fundraising" sheetId="3" r:id="rId3"/>
    <sheet name="Special Events" sheetId="4" r:id="rId4"/>
    <sheet name="Student Programs" sheetId="5" r:id="rId5"/>
    <sheet name="Educator" sheetId="1" r:id="rId6"/>
    <sheet name="Outreach" sheetId="7" r:id="rId7"/>
    <sheet name="Shared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Total!$A$1:$P$73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9" i="1"/>
  <c r="B20" i="1"/>
  <c r="C20" i="1"/>
  <c r="D20" i="1"/>
  <c r="E20" i="1"/>
  <c r="F20" i="1"/>
  <c r="G20" i="1"/>
  <c r="H20" i="1"/>
  <c r="I20" i="1"/>
  <c r="J20" i="1"/>
  <c r="K20" i="1"/>
  <c r="L20" i="1"/>
  <c r="M20" i="1"/>
  <c r="B21" i="1"/>
  <c r="C21" i="1"/>
  <c r="D21" i="1"/>
  <c r="E21" i="1"/>
  <c r="F21" i="1"/>
  <c r="G21" i="1"/>
  <c r="H21" i="1"/>
  <c r="I21" i="1"/>
  <c r="J21" i="1"/>
  <c r="K21" i="1"/>
  <c r="L21" i="1"/>
  <c r="M21" i="1"/>
  <c r="B22" i="1"/>
  <c r="C22" i="1"/>
  <c r="D22" i="1"/>
  <c r="E22" i="1"/>
  <c r="F22" i="1"/>
  <c r="G22" i="1"/>
  <c r="H22" i="1"/>
  <c r="I22" i="1"/>
  <c r="J22" i="1"/>
  <c r="K22" i="1"/>
  <c r="L22" i="1"/>
  <c r="M22" i="1"/>
  <c r="B23" i="1"/>
  <c r="C23" i="1"/>
  <c r="D23" i="1"/>
  <c r="E23" i="1"/>
  <c r="F23" i="1"/>
  <c r="G23" i="1"/>
  <c r="H23" i="1"/>
  <c r="I23" i="1"/>
  <c r="J23" i="1"/>
  <c r="K23" i="1"/>
  <c r="L23" i="1"/>
  <c r="M23" i="1"/>
  <c r="B24" i="1"/>
  <c r="C24" i="1"/>
  <c r="D24" i="1"/>
  <c r="E24" i="1"/>
  <c r="F24" i="1"/>
  <c r="G24" i="1"/>
  <c r="H24" i="1"/>
  <c r="I24" i="1"/>
  <c r="J24" i="1"/>
  <c r="K24" i="1"/>
  <c r="L24" i="1"/>
  <c r="M24" i="1"/>
  <c r="B25" i="1"/>
  <c r="C25" i="1"/>
  <c r="D25" i="1"/>
  <c r="E25" i="1"/>
  <c r="F25" i="1"/>
  <c r="G25" i="1"/>
  <c r="H25" i="1"/>
  <c r="I25" i="1"/>
  <c r="J25" i="1"/>
  <c r="K25" i="1"/>
  <c r="L25" i="1"/>
  <c r="M25" i="1"/>
  <c r="B26" i="1"/>
  <c r="C26" i="1"/>
  <c r="D26" i="1"/>
  <c r="E26" i="1"/>
  <c r="F26" i="1"/>
  <c r="G26" i="1"/>
  <c r="H26" i="1"/>
  <c r="I26" i="1"/>
  <c r="J26" i="1"/>
  <c r="K26" i="1"/>
  <c r="L26" i="1"/>
  <c r="M26" i="1"/>
  <c r="B27" i="1"/>
  <c r="C27" i="1"/>
  <c r="D27" i="1"/>
  <c r="E27" i="1"/>
  <c r="F27" i="1"/>
  <c r="G27" i="1"/>
  <c r="H27" i="1"/>
  <c r="I27" i="1"/>
  <c r="J27" i="1"/>
  <c r="K27" i="1"/>
  <c r="L27" i="1"/>
  <c r="M27" i="1"/>
  <c r="B28" i="1"/>
  <c r="C28" i="1"/>
  <c r="D28" i="1"/>
  <c r="E28" i="1"/>
  <c r="F28" i="1"/>
  <c r="G28" i="1"/>
  <c r="H28" i="1"/>
  <c r="I28" i="1"/>
  <c r="J28" i="1"/>
  <c r="K28" i="1"/>
  <c r="L28" i="1"/>
  <c r="M28" i="1"/>
  <c r="B29" i="1"/>
  <c r="C29" i="1"/>
  <c r="D29" i="1"/>
  <c r="E29" i="1"/>
  <c r="F29" i="1"/>
  <c r="G29" i="1"/>
  <c r="H29" i="1"/>
  <c r="I29" i="1"/>
  <c r="J29" i="1"/>
  <c r="K29" i="1"/>
  <c r="L29" i="1"/>
  <c r="M29" i="1"/>
  <c r="B30" i="1"/>
  <c r="C30" i="1"/>
  <c r="D30" i="1"/>
  <c r="E30" i="1"/>
  <c r="F30" i="1"/>
  <c r="G30" i="1"/>
  <c r="H30" i="1"/>
  <c r="I30" i="1"/>
  <c r="J30" i="1"/>
  <c r="K30" i="1"/>
  <c r="L30" i="1"/>
  <c r="M30" i="1"/>
  <c r="B31" i="1"/>
  <c r="C31" i="1"/>
  <c r="D31" i="1"/>
  <c r="E31" i="1"/>
  <c r="F31" i="1"/>
  <c r="G31" i="1"/>
  <c r="H31" i="1"/>
  <c r="I31" i="1"/>
  <c r="J31" i="1"/>
  <c r="K31" i="1"/>
  <c r="L31" i="1"/>
  <c r="M31" i="1"/>
  <c r="B32" i="1"/>
  <c r="C32" i="1"/>
  <c r="D32" i="1"/>
  <c r="E32" i="1"/>
  <c r="F32" i="1"/>
  <c r="G32" i="1"/>
  <c r="H32" i="1"/>
  <c r="I32" i="1"/>
  <c r="J32" i="1"/>
  <c r="K32" i="1"/>
  <c r="L32" i="1"/>
  <c r="M32" i="1"/>
  <c r="B33" i="1"/>
  <c r="C33" i="1"/>
  <c r="D33" i="1"/>
  <c r="E33" i="1"/>
  <c r="F33" i="1"/>
  <c r="G33" i="1"/>
  <c r="H33" i="1"/>
  <c r="I33" i="1"/>
  <c r="J33" i="1"/>
  <c r="K33" i="1"/>
  <c r="L33" i="1"/>
  <c r="M33" i="1"/>
  <c r="B34" i="1"/>
  <c r="C34" i="1"/>
  <c r="D34" i="1"/>
  <c r="E34" i="1"/>
  <c r="F34" i="1"/>
  <c r="G34" i="1"/>
  <c r="H34" i="1"/>
  <c r="I34" i="1"/>
  <c r="J34" i="1"/>
  <c r="K34" i="1"/>
  <c r="L34" i="1"/>
  <c r="M34" i="1"/>
  <c r="B35" i="1"/>
  <c r="C35" i="1"/>
  <c r="D35" i="1"/>
  <c r="E35" i="1"/>
  <c r="F35" i="1"/>
  <c r="G35" i="1"/>
  <c r="H35" i="1"/>
  <c r="I35" i="1"/>
  <c r="J35" i="1"/>
  <c r="K35" i="1"/>
  <c r="L35" i="1"/>
  <c r="M35" i="1"/>
  <c r="B36" i="1"/>
  <c r="C36" i="1"/>
  <c r="D36" i="1"/>
  <c r="E36" i="1"/>
  <c r="F36" i="1"/>
  <c r="G36" i="1"/>
  <c r="H36" i="1"/>
  <c r="I36" i="1"/>
  <c r="J36" i="1"/>
  <c r="K36" i="1"/>
  <c r="L36" i="1"/>
  <c r="M36" i="1"/>
  <c r="B37" i="1"/>
  <c r="C37" i="1"/>
  <c r="D37" i="1"/>
  <c r="E37" i="1"/>
  <c r="F37" i="1"/>
  <c r="G37" i="1"/>
  <c r="H37" i="1"/>
  <c r="I37" i="1"/>
  <c r="J37" i="1"/>
  <c r="K37" i="1"/>
  <c r="L37" i="1"/>
  <c r="M37" i="1"/>
  <c r="B38" i="1"/>
  <c r="C38" i="1"/>
  <c r="D38" i="1"/>
  <c r="E38" i="1"/>
  <c r="F38" i="1"/>
  <c r="G38" i="1"/>
  <c r="H38" i="1"/>
  <c r="I38" i="1"/>
  <c r="J38" i="1"/>
  <c r="K38" i="1"/>
  <c r="L38" i="1"/>
  <c r="M38" i="1"/>
  <c r="B39" i="1"/>
  <c r="C39" i="1"/>
  <c r="D39" i="1"/>
  <c r="E39" i="1"/>
  <c r="F39" i="1"/>
  <c r="G39" i="1"/>
  <c r="H39" i="1"/>
  <c r="I39" i="1"/>
  <c r="J39" i="1"/>
  <c r="K39" i="1"/>
  <c r="L39" i="1"/>
  <c r="M39" i="1"/>
  <c r="B40" i="1"/>
  <c r="C40" i="1"/>
  <c r="D40" i="1"/>
  <c r="E40" i="1"/>
  <c r="F40" i="1"/>
  <c r="G40" i="1"/>
  <c r="H40" i="1"/>
  <c r="I40" i="1"/>
  <c r="J40" i="1"/>
  <c r="K40" i="1"/>
  <c r="L40" i="1"/>
  <c r="M40" i="1"/>
  <c r="B41" i="1"/>
  <c r="C41" i="1"/>
  <c r="D41" i="1"/>
  <c r="E41" i="1"/>
  <c r="F41" i="1"/>
  <c r="G41" i="1"/>
  <c r="H41" i="1"/>
  <c r="I41" i="1"/>
  <c r="J41" i="1"/>
  <c r="K41" i="1"/>
  <c r="L41" i="1"/>
  <c r="M41" i="1"/>
  <c r="B42" i="1"/>
  <c r="C42" i="1"/>
  <c r="D42" i="1"/>
  <c r="E42" i="1"/>
  <c r="F42" i="1"/>
  <c r="G42" i="1"/>
  <c r="H42" i="1"/>
  <c r="I42" i="1"/>
  <c r="J42" i="1"/>
  <c r="K42" i="1"/>
  <c r="L42" i="1"/>
  <c r="M42" i="1"/>
  <c r="B43" i="1"/>
  <c r="C43" i="1"/>
  <c r="D43" i="1"/>
  <c r="E43" i="1"/>
  <c r="F43" i="1"/>
  <c r="G43" i="1"/>
  <c r="H43" i="1"/>
  <c r="I43" i="1"/>
  <c r="J43" i="1"/>
  <c r="K43" i="1"/>
  <c r="L43" i="1"/>
  <c r="M43" i="1"/>
  <c r="B44" i="1"/>
  <c r="C44" i="1"/>
  <c r="D44" i="1"/>
  <c r="E44" i="1"/>
  <c r="F44" i="1"/>
  <c r="G44" i="1"/>
  <c r="H44" i="1"/>
  <c r="I44" i="1"/>
  <c r="J44" i="1"/>
  <c r="K44" i="1"/>
  <c r="L44" i="1"/>
  <c r="M44" i="1"/>
  <c r="B45" i="1"/>
  <c r="C45" i="1"/>
  <c r="D45" i="1"/>
  <c r="E45" i="1"/>
  <c r="F45" i="1"/>
  <c r="G45" i="1"/>
  <c r="H45" i="1"/>
  <c r="I45" i="1"/>
  <c r="J45" i="1"/>
  <c r="K45" i="1"/>
  <c r="L45" i="1"/>
  <c r="M45" i="1"/>
  <c r="B46" i="1"/>
  <c r="C46" i="1"/>
  <c r="D46" i="1"/>
  <c r="E46" i="1"/>
  <c r="F46" i="1"/>
  <c r="G46" i="1"/>
  <c r="H46" i="1"/>
  <c r="I46" i="1"/>
  <c r="J46" i="1"/>
  <c r="K46" i="1"/>
  <c r="L46" i="1"/>
  <c r="M46" i="1"/>
  <c r="B47" i="1"/>
  <c r="C47" i="1"/>
  <c r="D47" i="1"/>
  <c r="E47" i="1"/>
  <c r="F47" i="1"/>
  <c r="G47" i="1"/>
  <c r="H47" i="1"/>
  <c r="I47" i="1"/>
  <c r="J47" i="1"/>
  <c r="K47" i="1"/>
  <c r="L47" i="1"/>
  <c r="M47" i="1"/>
  <c r="B48" i="1"/>
  <c r="C48" i="1"/>
  <c r="D48" i="1"/>
  <c r="E48" i="1"/>
  <c r="F48" i="1"/>
  <c r="G48" i="1"/>
  <c r="H48" i="1"/>
  <c r="I48" i="1"/>
  <c r="J48" i="1"/>
  <c r="K48" i="1"/>
  <c r="L48" i="1"/>
  <c r="M48" i="1"/>
  <c r="B49" i="1"/>
  <c r="C49" i="1"/>
  <c r="D49" i="1"/>
  <c r="E49" i="1"/>
  <c r="F49" i="1"/>
  <c r="G49" i="1"/>
  <c r="H49" i="1"/>
  <c r="I49" i="1"/>
  <c r="J49" i="1"/>
  <c r="K49" i="1"/>
  <c r="L49" i="1"/>
  <c r="M49" i="1"/>
  <c r="B50" i="1"/>
  <c r="C50" i="1"/>
  <c r="D50" i="1"/>
  <c r="E50" i="1"/>
  <c r="F50" i="1"/>
  <c r="G50" i="1"/>
  <c r="H50" i="1"/>
  <c r="I50" i="1"/>
  <c r="J50" i="1"/>
  <c r="K50" i="1"/>
  <c r="L50" i="1"/>
  <c r="M50" i="1"/>
  <c r="B51" i="1"/>
  <c r="C51" i="1"/>
  <c r="D51" i="1"/>
  <c r="E51" i="1"/>
  <c r="F51" i="1"/>
  <c r="G51" i="1"/>
  <c r="H51" i="1"/>
  <c r="I51" i="1"/>
  <c r="J51" i="1"/>
  <c r="K51" i="1"/>
  <c r="L51" i="1"/>
  <c r="M51" i="1"/>
  <c r="B52" i="1"/>
  <c r="C52" i="1"/>
  <c r="D52" i="1"/>
  <c r="E52" i="1"/>
  <c r="F52" i="1"/>
  <c r="G52" i="1"/>
  <c r="H52" i="1"/>
  <c r="I52" i="1"/>
  <c r="J52" i="1"/>
  <c r="K52" i="1"/>
  <c r="L52" i="1"/>
  <c r="B53" i="1"/>
  <c r="C53" i="1"/>
  <c r="D53" i="1"/>
  <c r="E53" i="1"/>
  <c r="F53" i="1"/>
  <c r="G53" i="1"/>
  <c r="H53" i="1"/>
  <c r="I53" i="1"/>
  <c r="J53" i="1"/>
  <c r="K53" i="1"/>
  <c r="L53" i="1"/>
  <c r="M53" i="1"/>
  <c r="B54" i="1"/>
  <c r="C54" i="1"/>
  <c r="D54" i="1"/>
  <c r="E54" i="1"/>
  <c r="F54" i="1"/>
  <c r="G54" i="1"/>
  <c r="H54" i="1"/>
  <c r="I54" i="1"/>
  <c r="J54" i="1"/>
  <c r="K54" i="1"/>
  <c r="L54" i="1"/>
  <c r="M54" i="1"/>
  <c r="B55" i="1"/>
  <c r="C55" i="1"/>
  <c r="D55" i="1"/>
  <c r="E55" i="1"/>
  <c r="F55" i="1"/>
  <c r="G55" i="1"/>
  <c r="H55" i="1"/>
  <c r="I55" i="1"/>
  <c r="J55" i="1"/>
  <c r="K55" i="1"/>
  <c r="L55" i="1"/>
  <c r="M55" i="1"/>
  <c r="B56" i="1"/>
  <c r="C56" i="1"/>
  <c r="D56" i="1"/>
  <c r="F56" i="1"/>
  <c r="G56" i="1"/>
  <c r="H56" i="1"/>
  <c r="I56" i="1"/>
  <c r="J56" i="1"/>
  <c r="K56" i="1"/>
  <c r="L56" i="1"/>
  <c r="M56" i="1"/>
  <c r="B57" i="1"/>
  <c r="C57" i="1"/>
  <c r="D57" i="1"/>
  <c r="E57" i="1"/>
  <c r="F57" i="1"/>
  <c r="G57" i="1"/>
  <c r="H57" i="1"/>
  <c r="I57" i="1"/>
  <c r="J57" i="1"/>
  <c r="K57" i="1"/>
  <c r="L57" i="1"/>
  <c r="M57" i="1"/>
  <c r="B58" i="1"/>
  <c r="C58" i="1"/>
  <c r="D58" i="1"/>
  <c r="E58" i="1"/>
  <c r="F58" i="1"/>
  <c r="G58" i="1"/>
  <c r="H58" i="1"/>
  <c r="I58" i="1"/>
  <c r="J58" i="1"/>
  <c r="K58" i="1"/>
  <c r="L58" i="1"/>
  <c r="M58" i="1"/>
  <c r="B59" i="1"/>
  <c r="C59" i="1"/>
  <c r="D59" i="1"/>
  <c r="E59" i="1"/>
  <c r="F59" i="1"/>
  <c r="G59" i="1"/>
  <c r="H59" i="1"/>
  <c r="I59" i="1"/>
  <c r="J59" i="1"/>
  <c r="K59" i="1"/>
  <c r="L59" i="1"/>
  <c r="M59" i="1"/>
  <c r="B60" i="1"/>
  <c r="C60" i="1"/>
  <c r="D60" i="1"/>
  <c r="E60" i="1"/>
  <c r="F60" i="1"/>
  <c r="G60" i="1"/>
  <c r="H60" i="1"/>
  <c r="I60" i="1"/>
  <c r="J60" i="1"/>
  <c r="K60" i="1"/>
  <c r="L60" i="1"/>
  <c r="M60" i="1"/>
  <c r="B61" i="1"/>
  <c r="C61" i="1"/>
  <c r="D61" i="1"/>
  <c r="E61" i="1"/>
  <c r="F61" i="1"/>
  <c r="G61" i="1"/>
  <c r="H61" i="1"/>
  <c r="I61" i="1"/>
  <c r="J61" i="1"/>
  <c r="K61" i="1"/>
  <c r="L61" i="1"/>
  <c r="M61" i="1"/>
  <c r="B62" i="1"/>
  <c r="C62" i="1"/>
  <c r="D62" i="1"/>
  <c r="E62" i="1"/>
  <c r="F62" i="1"/>
  <c r="G62" i="1"/>
  <c r="H62" i="1"/>
  <c r="I62" i="1"/>
  <c r="J62" i="1"/>
  <c r="K62" i="1"/>
  <c r="L62" i="1"/>
  <c r="M62" i="1"/>
  <c r="B63" i="1"/>
  <c r="C63" i="1"/>
  <c r="D63" i="1"/>
  <c r="E63" i="1"/>
  <c r="F63" i="1"/>
  <c r="G63" i="1"/>
  <c r="H63" i="1"/>
  <c r="I63" i="1"/>
  <c r="J63" i="1"/>
  <c r="K63" i="1"/>
  <c r="L63" i="1"/>
  <c r="M63" i="1"/>
  <c r="B64" i="1"/>
  <c r="C64" i="1"/>
  <c r="D64" i="1"/>
  <c r="E64" i="1"/>
  <c r="F64" i="1"/>
  <c r="G64" i="1"/>
  <c r="H64" i="1"/>
  <c r="I64" i="1"/>
  <c r="J64" i="1"/>
  <c r="K64" i="1"/>
  <c r="L64" i="1"/>
  <c r="M64" i="1"/>
  <c r="B65" i="1"/>
  <c r="C65" i="1"/>
  <c r="D65" i="1"/>
  <c r="E65" i="1"/>
  <c r="F65" i="1"/>
  <c r="G65" i="1"/>
  <c r="H65" i="1"/>
  <c r="I65" i="1"/>
  <c r="J65" i="1"/>
  <c r="K65" i="1"/>
  <c r="L65" i="1"/>
  <c r="M65" i="1"/>
  <c r="B66" i="1"/>
  <c r="C66" i="1"/>
  <c r="D66" i="1"/>
  <c r="E66" i="1"/>
  <c r="F66" i="1"/>
  <c r="G66" i="1"/>
  <c r="H66" i="1"/>
  <c r="I66" i="1"/>
  <c r="J66" i="1"/>
  <c r="K66" i="1"/>
  <c r="L66" i="1"/>
  <c r="M66" i="1"/>
  <c r="C19" i="1"/>
  <c r="D19" i="1"/>
  <c r="E19" i="1"/>
  <c r="F19" i="1"/>
  <c r="G19" i="1"/>
  <c r="H19" i="1"/>
  <c r="I19" i="1"/>
  <c r="J19" i="1"/>
  <c r="K19" i="1"/>
  <c r="L19" i="1"/>
  <c r="M19" i="1"/>
  <c r="B19" i="1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B34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B35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B39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B40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C6" i="8"/>
  <c r="D6" i="8"/>
  <c r="E6" i="8"/>
  <c r="F6" i="8"/>
  <c r="G6" i="8"/>
  <c r="H6" i="8"/>
  <c r="I6" i="8"/>
  <c r="J6" i="8"/>
  <c r="K6" i="8"/>
  <c r="L6" i="8"/>
  <c r="M6" i="8"/>
  <c r="N6" i="8"/>
  <c r="O6" i="8"/>
  <c r="B6" i="8"/>
  <c r="P25" i="8" l="1"/>
  <c r="L67" i="1"/>
  <c r="D67" i="1"/>
  <c r="J67" i="1"/>
  <c r="P27" i="8"/>
  <c r="P63" i="8"/>
  <c r="P31" i="8"/>
  <c r="H67" i="1"/>
  <c r="K67" i="1"/>
  <c r="C67" i="1"/>
  <c r="G67" i="1"/>
  <c r="B67" i="1"/>
  <c r="F67" i="1"/>
  <c r="O67" i="1"/>
  <c r="I67" i="1"/>
  <c r="P8" i="8"/>
  <c r="P59" i="8"/>
  <c r="P55" i="8"/>
  <c r="P51" i="8"/>
  <c r="P23" i="8"/>
  <c r="P15" i="8"/>
  <c r="P11" i="8"/>
  <c r="P58" i="8"/>
  <c r="P7" i="8"/>
  <c r="P36" i="8"/>
  <c r="P65" i="8"/>
  <c r="P61" i="8"/>
  <c r="P57" i="8"/>
  <c r="P53" i="8"/>
  <c r="P49" i="8"/>
  <c r="P45" i="8"/>
  <c r="P33" i="8"/>
  <c r="P21" i="8"/>
  <c r="P13" i="8"/>
  <c r="P9" i="8"/>
  <c r="P40" i="8"/>
  <c r="P66" i="8"/>
  <c r="P6" i="8"/>
  <c r="P48" i="8"/>
  <c r="P44" i="8"/>
  <c r="P28" i="8"/>
  <c r="P24" i="8"/>
  <c r="P20" i="8"/>
  <c r="P64" i="8"/>
  <c r="P60" i="8"/>
  <c r="P56" i="8"/>
  <c r="P32" i="8"/>
  <c r="P62" i="8"/>
  <c r="P54" i="8"/>
  <c r="P38" i="8"/>
  <c r="P34" i="8"/>
  <c r="P22" i="8"/>
  <c r="P46" i="8"/>
  <c r="P30" i="8"/>
  <c r="P50" i="8"/>
  <c r="P26" i="8"/>
  <c r="O67" i="8"/>
  <c r="O69" i="8" s="1"/>
  <c r="P14" i="8"/>
  <c r="P10" i="8"/>
  <c r="P12" i="8"/>
  <c r="P47" i="8"/>
  <c r="P43" i="8"/>
  <c r="P37" i="8"/>
  <c r="Q37" i="8" s="1"/>
  <c r="B67" i="8"/>
  <c r="B69" i="8" s="1"/>
  <c r="P41" i="8"/>
  <c r="C67" i="8"/>
  <c r="C69" i="8" s="1"/>
  <c r="P42" i="8"/>
  <c r="P19" i="8"/>
  <c r="P35" i="8"/>
  <c r="P39" i="8"/>
  <c r="P16" i="8" l="1"/>
  <c r="D67" i="8"/>
  <c r="D69" i="8" s="1"/>
  <c r="E67" i="8"/>
  <c r="E69" i="8" s="1"/>
  <c r="P52" i="8"/>
  <c r="F67" i="8" l="1"/>
  <c r="F69" i="8" s="1"/>
  <c r="G67" i="8" l="1"/>
  <c r="G69" i="8" s="1"/>
  <c r="H67" i="8" l="1"/>
  <c r="H69" i="8" s="1"/>
  <c r="I67" i="8" l="1"/>
  <c r="I69" i="8" s="1"/>
  <c r="J67" i="8" l="1"/>
  <c r="J69" i="8" s="1"/>
  <c r="K67" i="8" l="1"/>
  <c r="K69" i="8" s="1"/>
  <c r="M67" i="8" l="1"/>
  <c r="M69" i="8" s="1"/>
  <c r="L67" i="8"/>
  <c r="L69" i="8" s="1"/>
  <c r="P29" i="8" l="1"/>
  <c r="N67" i="8"/>
  <c r="N69" i="8" s="1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B8" i="3"/>
  <c r="C8" i="3"/>
  <c r="D8" i="3"/>
  <c r="E8" i="3"/>
  <c r="F8" i="3"/>
  <c r="G8" i="3"/>
  <c r="I8" i="3"/>
  <c r="K8" i="3"/>
  <c r="L8" i="3"/>
  <c r="M8" i="3"/>
  <c r="O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B16" i="3"/>
  <c r="C16" i="3"/>
  <c r="D16" i="3"/>
  <c r="E16" i="3"/>
  <c r="F16" i="3"/>
  <c r="G16" i="3"/>
  <c r="I16" i="3"/>
  <c r="K16" i="3"/>
  <c r="L16" i="3"/>
  <c r="M16" i="3"/>
  <c r="O16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C6" i="3"/>
  <c r="D6" i="3"/>
  <c r="E6" i="3"/>
  <c r="F6" i="3"/>
  <c r="G6" i="3"/>
  <c r="H6" i="3"/>
  <c r="I6" i="3"/>
  <c r="J6" i="3"/>
  <c r="K6" i="3"/>
  <c r="L6" i="3"/>
  <c r="M6" i="3"/>
  <c r="N6" i="3"/>
  <c r="O6" i="3"/>
  <c r="B6" i="3"/>
  <c r="B19" i="5"/>
  <c r="O69" i="7"/>
  <c r="O67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6" i="7"/>
  <c r="P40" i="7"/>
  <c r="P41" i="7"/>
  <c r="P42" i="7"/>
  <c r="P44" i="7"/>
  <c r="P48" i="7"/>
  <c r="P49" i="7"/>
  <c r="P50" i="7"/>
  <c r="P52" i="7"/>
  <c r="P55" i="7"/>
  <c r="P56" i="7"/>
  <c r="P57" i="7"/>
  <c r="P58" i="7"/>
  <c r="P59" i="7"/>
  <c r="P60" i="7"/>
  <c r="P61" i="7"/>
  <c r="P62" i="7"/>
  <c r="P63" i="7"/>
  <c r="P64" i="7"/>
  <c r="P65" i="7"/>
  <c r="P66" i="7"/>
  <c r="O16" i="7"/>
  <c r="P16" i="7"/>
  <c r="P7" i="7"/>
  <c r="P8" i="7"/>
  <c r="P9" i="7"/>
  <c r="P10" i="7"/>
  <c r="P11" i="7"/>
  <c r="P12" i="7"/>
  <c r="P13" i="7"/>
  <c r="P14" i="7"/>
  <c r="P15" i="7"/>
  <c r="P6" i="7"/>
  <c r="H69" i="7"/>
  <c r="G69" i="7"/>
  <c r="M67" i="7"/>
  <c r="L67" i="7"/>
  <c r="K67" i="7"/>
  <c r="J67" i="7"/>
  <c r="I67" i="7"/>
  <c r="H67" i="7"/>
  <c r="G67" i="7"/>
  <c r="F67" i="7"/>
  <c r="E67" i="7"/>
  <c r="D67" i="7"/>
  <c r="C67" i="7"/>
  <c r="B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P54" i="7" s="1"/>
  <c r="N53" i="7"/>
  <c r="P53" i="7" s="1"/>
  <c r="N52" i="7"/>
  <c r="N51" i="7"/>
  <c r="P51" i="7" s="1"/>
  <c r="N50" i="7"/>
  <c r="N49" i="7"/>
  <c r="N48" i="7"/>
  <c r="N47" i="7"/>
  <c r="P47" i="7" s="1"/>
  <c r="N46" i="7"/>
  <c r="P46" i="7" s="1"/>
  <c r="N45" i="7"/>
  <c r="P45" i="7" s="1"/>
  <c r="N44" i="7"/>
  <c r="N43" i="7"/>
  <c r="P43" i="7" s="1"/>
  <c r="N42" i="7"/>
  <c r="N41" i="7"/>
  <c r="N40" i="7"/>
  <c r="N39" i="7"/>
  <c r="P39" i="7" s="1"/>
  <c r="N38" i="7"/>
  <c r="P38" i="7" s="1"/>
  <c r="N37" i="7"/>
  <c r="P37" i="7" s="1"/>
  <c r="N36" i="7"/>
  <c r="N35" i="7"/>
  <c r="P35" i="7" s="1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P20" i="7" s="1"/>
  <c r="N19" i="7"/>
  <c r="P19" i="7" s="1"/>
  <c r="M16" i="7"/>
  <c r="M69" i="7" s="1"/>
  <c r="L16" i="7"/>
  <c r="L69" i="7" s="1"/>
  <c r="K16" i="7"/>
  <c r="K69" i="7" s="1"/>
  <c r="J16" i="7"/>
  <c r="J69" i="7" s="1"/>
  <c r="I16" i="7"/>
  <c r="I69" i="7" s="1"/>
  <c r="H16" i="7"/>
  <c r="G16" i="7"/>
  <c r="F16" i="7"/>
  <c r="F69" i="7" s="1"/>
  <c r="E16" i="7"/>
  <c r="D16" i="7"/>
  <c r="C16" i="7"/>
  <c r="B16" i="7"/>
  <c r="N14" i="7"/>
  <c r="N13" i="7"/>
  <c r="N12" i="7"/>
  <c r="N11" i="7"/>
  <c r="N10" i="7"/>
  <c r="N9" i="7"/>
  <c r="N8" i="7"/>
  <c r="N7" i="7"/>
  <c r="N6" i="7"/>
  <c r="N16" i="7" s="1"/>
  <c r="Q29" i="8" l="1"/>
  <c r="P67" i="8"/>
  <c r="P69" i="8" s="1"/>
  <c r="D69" i="7"/>
  <c r="E69" i="7"/>
  <c r="P67" i="7"/>
  <c r="P69" i="7" s="1"/>
  <c r="N67" i="7"/>
  <c r="N69" i="7" s="1"/>
  <c r="B69" i="7"/>
  <c r="C69" i="7"/>
  <c r="B7" i="1" l="1"/>
  <c r="C7" i="1"/>
  <c r="D7" i="1"/>
  <c r="E7" i="1"/>
  <c r="F7" i="1"/>
  <c r="G7" i="1"/>
  <c r="H7" i="1"/>
  <c r="I7" i="1"/>
  <c r="J7" i="1"/>
  <c r="K7" i="1"/>
  <c r="L7" i="1"/>
  <c r="M7" i="1"/>
  <c r="N7" i="1"/>
  <c r="O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B16" i="1"/>
  <c r="C16" i="1"/>
  <c r="C69" i="1" s="1"/>
  <c r="D16" i="1"/>
  <c r="D69" i="1" s="1"/>
  <c r="E16" i="1"/>
  <c r="F16" i="1"/>
  <c r="F69" i="1" s="1"/>
  <c r="G16" i="1"/>
  <c r="G69" i="1" s="1"/>
  <c r="H16" i="1"/>
  <c r="H69" i="1" s="1"/>
  <c r="I16" i="1"/>
  <c r="I69" i="1" s="1"/>
  <c r="J16" i="1"/>
  <c r="J69" i="1" s="1"/>
  <c r="K16" i="1"/>
  <c r="K69" i="1" s="1"/>
  <c r="L16" i="1"/>
  <c r="L69" i="1" s="1"/>
  <c r="M16" i="1"/>
  <c r="N16" i="1"/>
  <c r="O16" i="1"/>
  <c r="O69" i="1" s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N19" i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3" i="1"/>
  <c r="P53" i="1" s="1"/>
  <c r="N54" i="1"/>
  <c r="P54" i="1" s="1"/>
  <c r="N55" i="1"/>
  <c r="P55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C6" i="1"/>
  <c r="D6" i="1"/>
  <c r="E6" i="1"/>
  <c r="F6" i="1"/>
  <c r="G6" i="1"/>
  <c r="H6" i="1"/>
  <c r="I6" i="1"/>
  <c r="J6" i="1"/>
  <c r="K6" i="1"/>
  <c r="L6" i="1"/>
  <c r="M6" i="1"/>
  <c r="N6" i="1"/>
  <c r="O6" i="1"/>
  <c r="B6" i="1"/>
  <c r="P12" i="1" l="1"/>
  <c r="P8" i="1"/>
  <c r="P19" i="1"/>
  <c r="P14" i="1"/>
  <c r="P10" i="1"/>
  <c r="P15" i="1"/>
  <c r="P11" i="1"/>
  <c r="P7" i="1"/>
  <c r="P6" i="1"/>
  <c r="P13" i="1"/>
  <c r="P9" i="1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C19" i="5"/>
  <c r="D19" i="5"/>
  <c r="E19" i="5"/>
  <c r="F19" i="5"/>
  <c r="G19" i="5"/>
  <c r="H19" i="5"/>
  <c r="I19" i="5"/>
  <c r="J19" i="5"/>
  <c r="K19" i="5"/>
  <c r="L19" i="5"/>
  <c r="M19" i="5"/>
  <c r="O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B34" i="5"/>
  <c r="C34" i="5"/>
  <c r="D34" i="5"/>
  <c r="E34" i="5"/>
  <c r="F34" i="5"/>
  <c r="G34" i="5"/>
  <c r="I34" i="5"/>
  <c r="J34" i="5"/>
  <c r="K34" i="5"/>
  <c r="L34" i="5"/>
  <c r="M34" i="5"/>
  <c r="B35" i="5"/>
  <c r="C35" i="5"/>
  <c r="D35" i="5"/>
  <c r="E35" i="5"/>
  <c r="F35" i="5"/>
  <c r="G35" i="5"/>
  <c r="I35" i="5"/>
  <c r="J35" i="5"/>
  <c r="K35" i="5"/>
  <c r="L35" i="5"/>
  <c r="M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O66" i="5"/>
  <c r="C6" i="5"/>
  <c r="D6" i="5"/>
  <c r="E6" i="5"/>
  <c r="F6" i="5"/>
  <c r="G6" i="5"/>
  <c r="H6" i="5"/>
  <c r="I6" i="5"/>
  <c r="J6" i="5"/>
  <c r="K6" i="5"/>
  <c r="L6" i="5"/>
  <c r="M6" i="5"/>
  <c r="N6" i="5"/>
  <c r="O6" i="5"/>
  <c r="B6" i="5"/>
  <c r="P39" i="5" l="1"/>
  <c r="P31" i="5"/>
  <c r="P27" i="5"/>
  <c r="P23" i="5"/>
  <c r="P6" i="5"/>
  <c r="P47" i="5"/>
  <c r="P65" i="5"/>
  <c r="P61" i="5"/>
  <c r="P57" i="5"/>
  <c r="P53" i="5"/>
  <c r="P49" i="5"/>
  <c r="P45" i="5"/>
  <c r="P41" i="5"/>
  <c r="P37" i="5"/>
  <c r="P33" i="5"/>
  <c r="P29" i="5"/>
  <c r="P25" i="5"/>
  <c r="P21" i="5"/>
  <c r="P10" i="5"/>
  <c r="P16" i="1"/>
  <c r="P50" i="5"/>
  <c r="P46" i="5"/>
  <c r="P42" i="5"/>
  <c r="P38" i="5"/>
  <c r="P30" i="5"/>
  <c r="P26" i="5"/>
  <c r="P22" i="5"/>
  <c r="P7" i="5"/>
  <c r="P62" i="5"/>
  <c r="P58" i="5"/>
  <c r="P54" i="5"/>
  <c r="P63" i="5"/>
  <c r="P59" i="5"/>
  <c r="P55" i="5"/>
  <c r="P51" i="5"/>
  <c r="P43" i="5"/>
  <c r="P8" i="5"/>
  <c r="P64" i="5"/>
  <c r="P60" i="5"/>
  <c r="P56" i="5"/>
  <c r="P52" i="5"/>
  <c r="P48" i="5"/>
  <c r="P44" i="5"/>
  <c r="P40" i="5"/>
  <c r="P36" i="5"/>
  <c r="P32" i="5"/>
  <c r="P28" i="5"/>
  <c r="P24" i="5"/>
  <c r="P20" i="5"/>
  <c r="P9" i="5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C6" i="4"/>
  <c r="D6" i="4"/>
  <c r="E6" i="4"/>
  <c r="F6" i="4"/>
  <c r="G6" i="4"/>
  <c r="H6" i="4"/>
  <c r="I6" i="4"/>
  <c r="J6" i="4"/>
  <c r="K6" i="4"/>
  <c r="L6" i="4"/>
  <c r="M6" i="4"/>
  <c r="N6" i="4"/>
  <c r="O6" i="4"/>
  <c r="B6" i="4"/>
  <c r="B7" i="2" l="1"/>
  <c r="B7" i="6" s="1"/>
  <c r="C7" i="2"/>
  <c r="C7" i="6" s="1"/>
  <c r="D7" i="2"/>
  <c r="D7" i="6" s="1"/>
  <c r="E7" i="2"/>
  <c r="E7" i="6" s="1"/>
  <c r="F7" i="2"/>
  <c r="F7" i="6" s="1"/>
  <c r="G7" i="2"/>
  <c r="G7" i="6" s="1"/>
  <c r="H7" i="2"/>
  <c r="H7" i="6" s="1"/>
  <c r="I7" i="2"/>
  <c r="I7" i="6" s="1"/>
  <c r="J7" i="2"/>
  <c r="J7" i="6" s="1"/>
  <c r="K7" i="2"/>
  <c r="K7" i="6" s="1"/>
  <c r="L7" i="2"/>
  <c r="L7" i="6" s="1"/>
  <c r="M7" i="2"/>
  <c r="M7" i="6" s="1"/>
  <c r="N7" i="2"/>
  <c r="N7" i="6" s="1"/>
  <c r="O7" i="2"/>
  <c r="O7" i="6" s="1"/>
  <c r="B8" i="2"/>
  <c r="B8" i="6" s="1"/>
  <c r="C8" i="2"/>
  <c r="C8" i="6" s="1"/>
  <c r="D8" i="2"/>
  <c r="D8" i="6" s="1"/>
  <c r="E8" i="2"/>
  <c r="E8" i="6" s="1"/>
  <c r="F8" i="2"/>
  <c r="F8" i="6" s="1"/>
  <c r="G8" i="2"/>
  <c r="G8" i="6" s="1"/>
  <c r="H8" i="2"/>
  <c r="I8" i="2"/>
  <c r="I8" i="6" s="1"/>
  <c r="J8" i="2"/>
  <c r="K8" i="2"/>
  <c r="K8" i="6" s="1"/>
  <c r="L8" i="2"/>
  <c r="L8" i="6" s="1"/>
  <c r="M8" i="2"/>
  <c r="M8" i="6" s="1"/>
  <c r="N8" i="2"/>
  <c r="O8" i="2"/>
  <c r="O8" i="6" s="1"/>
  <c r="B9" i="2"/>
  <c r="B9" i="6" s="1"/>
  <c r="C9" i="2"/>
  <c r="C9" i="6" s="1"/>
  <c r="D9" i="2"/>
  <c r="D9" i="6" s="1"/>
  <c r="E9" i="2"/>
  <c r="E9" i="6" s="1"/>
  <c r="F9" i="2"/>
  <c r="F9" i="6" s="1"/>
  <c r="G9" i="2"/>
  <c r="G9" i="6" s="1"/>
  <c r="H9" i="2"/>
  <c r="H9" i="6" s="1"/>
  <c r="I9" i="2"/>
  <c r="I9" i="6" s="1"/>
  <c r="J9" i="2"/>
  <c r="J9" i="6" s="1"/>
  <c r="K9" i="2"/>
  <c r="K9" i="6" s="1"/>
  <c r="L9" i="2"/>
  <c r="L9" i="6" s="1"/>
  <c r="M9" i="2"/>
  <c r="M9" i="6" s="1"/>
  <c r="N9" i="2"/>
  <c r="N9" i="6" s="1"/>
  <c r="O9" i="2"/>
  <c r="O9" i="6" s="1"/>
  <c r="B10" i="2"/>
  <c r="B10" i="6" s="1"/>
  <c r="C10" i="2"/>
  <c r="C10" i="6" s="1"/>
  <c r="D10" i="2"/>
  <c r="D10" i="6" s="1"/>
  <c r="E10" i="2"/>
  <c r="E10" i="6" s="1"/>
  <c r="F10" i="2"/>
  <c r="F10" i="6" s="1"/>
  <c r="G10" i="2"/>
  <c r="G10" i="6" s="1"/>
  <c r="H10" i="2"/>
  <c r="H10" i="6" s="1"/>
  <c r="I10" i="2"/>
  <c r="I10" i="6" s="1"/>
  <c r="J10" i="2"/>
  <c r="J10" i="6" s="1"/>
  <c r="K10" i="2"/>
  <c r="K10" i="6" s="1"/>
  <c r="L10" i="2"/>
  <c r="L10" i="6" s="1"/>
  <c r="M10" i="2"/>
  <c r="M10" i="6" s="1"/>
  <c r="N10" i="2"/>
  <c r="N10" i="6" s="1"/>
  <c r="O10" i="2"/>
  <c r="O10" i="6" s="1"/>
  <c r="B11" i="2"/>
  <c r="B11" i="6" s="1"/>
  <c r="C11" i="2"/>
  <c r="C11" i="6" s="1"/>
  <c r="D11" i="2"/>
  <c r="D11" i="6" s="1"/>
  <c r="E11" i="2"/>
  <c r="E11" i="6" s="1"/>
  <c r="F11" i="2"/>
  <c r="F11" i="6" s="1"/>
  <c r="G11" i="2"/>
  <c r="G11" i="6" s="1"/>
  <c r="H11" i="2"/>
  <c r="H11" i="6" s="1"/>
  <c r="I11" i="2"/>
  <c r="I11" i="6" s="1"/>
  <c r="J11" i="2"/>
  <c r="J11" i="6" s="1"/>
  <c r="K11" i="2"/>
  <c r="K11" i="6" s="1"/>
  <c r="L11" i="2"/>
  <c r="L11" i="6" s="1"/>
  <c r="M11" i="2"/>
  <c r="M11" i="6" s="1"/>
  <c r="N11" i="2"/>
  <c r="N11" i="6" s="1"/>
  <c r="O11" i="2"/>
  <c r="O11" i="6" s="1"/>
  <c r="B12" i="2"/>
  <c r="B12" i="6" s="1"/>
  <c r="C12" i="2"/>
  <c r="C12" i="6" s="1"/>
  <c r="D12" i="2"/>
  <c r="D12" i="6" s="1"/>
  <c r="E12" i="2"/>
  <c r="E12" i="6" s="1"/>
  <c r="F12" i="2"/>
  <c r="F12" i="6" s="1"/>
  <c r="G12" i="2"/>
  <c r="G12" i="6" s="1"/>
  <c r="H12" i="2"/>
  <c r="H12" i="6" s="1"/>
  <c r="I12" i="2"/>
  <c r="I12" i="6" s="1"/>
  <c r="J12" i="2"/>
  <c r="J12" i="6" s="1"/>
  <c r="K12" i="2"/>
  <c r="K12" i="6" s="1"/>
  <c r="L12" i="2"/>
  <c r="L12" i="6" s="1"/>
  <c r="M12" i="2"/>
  <c r="M12" i="6" s="1"/>
  <c r="N12" i="2"/>
  <c r="N12" i="6" s="1"/>
  <c r="O12" i="2"/>
  <c r="O12" i="6" s="1"/>
  <c r="B13" i="2"/>
  <c r="B13" i="6" s="1"/>
  <c r="C13" i="2"/>
  <c r="C13" i="6" s="1"/>
  <c r="D13" i="2"/>
  <c r="D13" i="6" s="1"/>
  <c r="E13" i="2"/>
  <c r="E13" i="6" s="1"/>
  <c r="F13" i="2"/>
  <c r="F13" i="6" s="1"/>
  <c r="G13" i="2"/>
  <c r="G13" i="6" s="1"/>
  <c r="H13" i="2"/>
  <c r="H13" i="6" s="1"/>
  <c r="I13" i="2"/>
  <c r="I13" i="6" s="1"/>
  <c r="J13" i="2"/>
  <c r="J13" i="6" s="1"/>
  <c r="K13" i="2"/>
  <c r="K13" i="6" s="1"/>
  <c r="L13" i="2"/>
  <c r="L13" i="6" s="1"/>
  <c r="M13" i="2"/>
  <c r="M13" i="6" s="1"/>
  <c r="N13" i="2"/>
  <c r="N13" i="6" s="1"/>
  <c r="O13" i="2"/>
  <c r="O13" i="6" s="1"/>
  <c r="B14" i="2"/>
  <c r="B14" i="6" s="1"/>
  <c r="C14" i="2"/>
  <c r="C14" i="6" s="1"/>
  <c r="D14" i="2"/>
  <c r="D14" i="6" s="1"/>
  <c r="E14" i="2"/>
  <c r="E14" i="6" s="1"/>
  <c r="F14" i="2"/>
  <c r="F14" i="6" s="1"/>
  <c r="G14" i="2"/>
  <c r="G14" i="6" s="1"/>
  <c r="H14" i="2"/>
  <c r="H14" i="6" s="1"/>
  <c r="I14" i="2"/>
  <c r="I14" i="6" s="1"/>
  <c r="J14" i="2"/>
  <c r="J14" i="6" s="1"/>
  <c r="K14" i="2"/>
  <c r="K14" i="6" s="1"/>
  <c r="L14" i="2"/>
  <c r="L14" i="6" s="1"/>
  <c r="M14" i="2"/>
  <c r="M14" i="6" s="1"/>
  <c r="N14" i="2"/>
  <c r="N14" i="6" s="1"/>
  <c r="O14" i="2"/>
  <c r="O14" i="6" s="1"/>
  <c r="B15" i="2"/>
  <c r="B15" i="6" s="1"/>
  <c r="C15" i="2"/>
  <c r="C15" i="6" s="1"/>
  <c r="D15" i="2"/>
  <c r="D15" i="6" s="1"/>
  <c r="E15" i="2"/>
  <c r="E15" i="6" s="1"/>
  <c r="F15" i="2"/>
  <c r="F15" i="6" s="1"/>
  <c r="G15" i="2"/>
  <c r="G15" i="6" s="1"/>
  <c r="H15" i="2"/>
  <c r="H15" i="6" s="1"/>
  <c r="I15" i="2"/>
  <c r="I15" i="6" s="1"/>
  <c r="J15" i="2"/>
  <c r="J15" i="6" s="1"/>
  <c r="K15" i="2"/>
  <c r="K15" i="6" s="1"/>
  <c r="L15" i="2"/>
  <c r="L15" i="6" s="1"/>
  <c r="M15" i="2"/>
  <c r="M15" i="6" s="1"/>
  <c r="N15" i="2"/>
  <c r="N15" i="6" s="1"/>
  <c r="O15" i="2"/>
  <c r="O15" i="6" s="1"/>
  <c r="B16" i="2"/>
  <c r="B16" i="6" s="1"/>
  <c r="C16" i="2"/>
  <c r="C16" i="6" s="1"/>
  <c r="D16" i="2"/>
  <c r="D16" i="6" s="1"/>
  <c r="E16" i="2"/>
  <c r="E16" i="6" s="1"/>
  <c r="F16" i="2"/>
  <c r="F16" i="6" s="1"/>
  <c r="G16" i="2"/>
  <c r="G16" i="6" s="1"/>
  <c r="H16" i="2"/>
  <c r="I16" i="2"/>
  <c r="I16" i="6" s="1"/>
  <c r="J16" i="2"/>
  <c r="K16" i="2"/>
  <c r="K16" i="6" s="1"/>
  <c r="L16" i="2"/>
  <c r="L16" i="6" s="1"/>
  <c r="M16" i="2"/>
  <c r="M16" i="6" s="1"/>
  <c r="N16" i="2"/>
  <c r="O16" i="2"/>
  <c r="O16" i="6" s="1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B19" i="2"/>
  <c r="B19" i="6" s="1"/>
  <c r="C19" i="2"/>
  <c r="C19" i="6" s="1"/>
  <c r="D19" i="2"/>
  <c r="D19" i="6" s="1"/>
  <c r="E19" i="2"/>
  <c r="E19" i="6" s="1"/>
  <c r="F19" i="2"/>
  <c r="F19" i="6" s="1"/>
  <c r="G19" i="2"/>
  <c r="G19" i="6" s="1"/>
  <c r="H19" i="2"/>
  <c r="H19" i="6" s="1"/>
  <c r="I19" i="2"/>
  <c r="I19" i="6" s="1"/>
  <c r="J19" i="2"/>
  <c r="J19" i="6" s="1"/>
  <c r="K19" i="2"/>
  <c r="K19" i="6" s="1"/>
  <c r="L19" i="2"/>
  <c r="L19" i="6" s="1"/>
  <c r="M19" i="2"/>
  <c r="M19" i="6" s="1"/>
  <c r="N19" i="2"/>
  <c r="O19" i="2"/>
  <c r="O19" i="6" s="1"/>
  <c r="B20" i="2"/>
  <c r="B20" i="6" s="1"/>
  <c r="C20" i="2"/>
  <c r="C20" i="6" s="1"/>
  <c r="D20" i="2"/>
  <c r="D20" i="6" s="1"/>
  <c r="E20" i="2"/>
  <c r="E20" i="6" s="1"/>
  <c r="F20" i="2"/>
  <c r="F20" i="6" s="1"/>
  <c r="G20" i="2"/>
  <c r="G20" i="6" s="1"/>
  <c r="H20" i="2"/>
  <c r="H20" i="6" s="1"/>
  <c r="I20" i="2"/>
  <c r="I20" i="6" s="1"/>
  <c r="J20" i="2"/>
  <c r="J20" i="6" s="1"/>
  <c r="K20" i="2"/>
  <c r="K20" i="6" s="1"/>
  <c r="L20" i="2"/>
  <c r="L20" i="6" s="1"/>
  <c r="M20" i="2"/>
  <c r="M20" i="6" s="1"/>
  <c r="N20" i="2"/>
  <c r="N20" i="6" s="1"/>
  <c r="O20" i="2"/>
  <c r="O20" i="6" s="1"/>
  <c r="B21" i="2"/>
  <c r="B21" i="6" s="1"/>
  <c r="C21" i="2"/>
  <c r="C21" i="6" s="1"/>
  <c r="D21" i="2"/>
  <c r="D21" i="6" s="1"/>
  <c r="E21" i="2"/>
  <c r="E21" i="6" s="1"/>
  <c r="F21" i="2"/>
  <c r="F21" i="6" s="1"/>
  <c r="G21" i="2"/>
  <c r="G21" i="6" s="1"/>
  <c r="H21" i="2"/>
  <c r="H21" i="6" s="1"/>
  <c r="I21" i="2"/>
  <c r="I21" i="6" s="1"/>
  <c r="J21" i="2"/>
  <c r="J21" i="6" s="1"/>
  <c r="K21" i="2"/>
  <c r="K21" i="6" s="1"/>
  <c r="L21" i="2"/>
  <c r="L21" i="6" s="1"/>
  <c r="M21" i="2"/>
  <c r="M21" i="6" s="1"/>
  <c r="N21" i="2"/>
  <c r="N21" i="6" s="1"/>
  <c r="O21" i="2"/>
  <c r="O21" i="6" s="1"/>
  <c r="B22" i="2"/>
  <c r="B22" i="6" s="1"/>
  <c r="C22" i="2"/>
  <c r="C22" i="6" s="1"/>
  <c r="D22" i="2"/>
  <c r="D22" i="6" s="1"/>
  <c r="E22" i="2"/>
  <c r="E22" i="6" s="1"/>
  <c r="F22" i="2"/>
  <c r="F22" i="6" s="1"/>
  <c r="G22" i="2"/>
  <c r="G22" i="6" s="1"/>
  <c r="H22" i="2"/>
  <c r="H22" i="6" s="1"/>
  <c r="I22" i="2"/>
  <c r="I22" i="6" s="1"/>
  <c r="J22" i="2"/>
  <c r="J22" i="6" s="1"/>
  <c r="K22" i="2"/>
  <c r="K22" i="6" s="1"/>
  <c r="L22" i="2"/>
  <c r="L22" i="6" s="1"/>
  <c r="M22" i="2"/>
  <c r="M22" i="6" s="1"/>
  <c r="N22" i="2"/>
  <c r="N22" i="6" s="1"/>
  <c r="O22" i="2"/>
  <c r="O22" i="6" s="1"/>
  <c r="B23" i="2"/>
  <c r="B23" i="6" s="1"/>
  <c r="C23" i="2"/>
  <c r="C23" i="6" s="1"/>
  <c r="D23" i="2"/>
  <c r="D23" i="6" s="1"/>
  <c r="E23" i="2"/>
  <c r="E23" i="6" s="1"/>
  <c r="F23" i="2"/>
  <c r="F23" i="6" s="1"/>
  <c r="G23" i="2"/>
  <c r="G23" i="6" s="1"/>
  <c r="H23" i="2"/>
  <c r="H23" i="6" s="1"/>
  <c r="I23" i="2"/>
  <c r="I23" i="6" s="1"/>
  <c r="J23" i="2"/>
  <c r="J23" i="6" s="1"/>
  <c r="K23" i="2"/>
  <c r="K23" i="6" s="1"/>
  <c r="L23" i="2"/>
  <c r="L23" i="6" s="1"/>
  <c r="M23" i="2"/>
  <c r="M23" i="6" s="1"/>
  <c r="N23" i="2"/>
  <c r="N23" i="6" s="1"/>
  <c r="O23" i="2"/>
  <c r="O23" i="6" s="1"/>
  <c r="B24" i="2"/>
  <c r="B24" i="6" s="1"/>
  <c r="C24" i="2"/>
  <c r="C24" i="6" s="1"/>
  <c r="D24" i="2"/>
  <c r="D24" i="6" s="1"/>
  <c r="E24" i="2"/>
  <c r="E24" i="6" s="1"/>
  <c r="F24" i="2"/>
  <c r="F24" i="6" s="1"/>
  <c r="G24" i="2"/>
  <c r="G24" i="6" s="1"/>
  <c r="H24" i="2"/>
  <c r="H24" i="6" s="1"/>
  <c r="I24" i="2"/>
  <c r="I24" i="6" s="1"/>
  <c r="J24" i="2"/>
  <c r="J24" i="6" s="1"/>
  <c r="K24" i="2"/>
  <c r="K24" i="6" s="1"/>
  <c r="L24" i="2"/>
  <c r="L24" i="6" s="1"/>
  <c r="M24" i="2"/>
  <c r="M24" i="6" s="1"/>
  <c r="N24" i="2"/>
  <c r="N24" i="6" s="1"/>
  <c r="O24" i="2"/>
  <c r="O24" i="6" s="1"/>
  <c r="B25" i="2"/>
  <c r="B25" i="6" s="1"/>
  <c r="C25" i="2"/>
  <c r="C25" i="6" s="1"/>
  <c r="D25" i="2"/>
  <c r="D25" i="6" s="1"/>
  <c r="E25" i="2"/>
  <c r="E25" i="6" s="1"/>
  <c r="F25" i="2"/>
  <c r="F25" i="6" s="1"/>
  <c r="G25" i="2"/>
  <c r="G25" i="6" s="1"/>
  <c r="H25" i="2"/>
  <c r="H25" i="6" s="1"/>
  <c r="I25" i="2"/>
  <c r="I25" i="6" s="1"/>
  <c r="J25" i="2"/>
  <c r="J25" i="6" s="1"/>
  <c r="K25" i="2"/>
  <c r="K25" i="6" s="1"/>
  <c r="L25" i="2"/>
  <c r="L25" i="6" s="1"/>
  <c r="M25" i="2"/>
  <c r="M25" i="6" s="1"/>
  <c r="N25" i="2"/>
  <c r="N25" i="6" s="1"/>
  <c r="O25" i="2"/>
  <c r="O25" i="6" s="1"/>
  <c r="B26" i="2"/>
  <c r="B26" i="6" s="1"/>
  <c r="C26" i="2"/>
  <c r="C26" i="6" s="1"/>
  <c r="D26" i="2"/>
  <c r="D26" i="6" s="1"/>
  <c r="E26" i="2"/>
  <c r="E26" i="6" s="1"/>
  <c r="F26" i="2"/>
  <c r="F26" i="6" s="1"/>
  <c r="G26" i="2"/>
  <c r="G26" i="6" s="1"/>
  <c r="H26" i="2"/>
  <c r="H26" i="6" s="1"/>
  <c r="I26" i="2"/>
  <c r="I26" i="6" s="1"/>
  <c r="J26" i="2"/>
  <c r="J26" i="6" s="1"/>
  <c r="K26" i="2"/>
  <c r="K26" i="6" s="1"/>
  <c r="L26" i="2"/>
  <c r="L26" i="6" s="1"/>
  <c r="M26" i="2"/>
  <c r="M26" i="6" s="1"/>
  <c r="N26" i="2"/>
  <c r="N26" i="6" s="1"/>
  <c r="O26" i="2"/>
  <c r="O26" i="6" s="1"/>
  <c r="B27" i="2"/>
  <c r="B27" i="6" s="1"/>
  <c r="C27" i="2"/>
  <c r="C27" i="6" s="1"/>
  <c r="D27" i="2"/>
  <c r="D27" i="6" s="1"/>
  <c r="E27" i="2"/>
  <c r="E27" i="6" s="1"/>
  <c r="F27" i="2"/>
  <c r="F27" i="6" s="1"/>
  <c r="G27" i="2"/>
  <c r="G27" i="6" s="1"/>
  <c r="H27" i="2"/>
  <c r="H27" i="6" s="1"/>
  <c r="I27" i="2"/>
  <c r="I27" i="6" s="1"/>
  <c r="J27" i="2"/>
  <c r="J27" i="6" s="1"/>
  <c r="K27" i="2"/>
  <c r="K27" i="6" s="1"/>
  <c r="L27" i="2"/>
  <c r="L27" i="6" s="1"/>
  <c r="M27" i="2"/>
  <c r="M27" i="6" s="1"/>
  <c r="N27" i="2"/>
  <c r="N27" i="6" s="1"/>
  <c r="O27" i="2"/>
  <c r="O27" i="6" s="1"/>
  <c r="B28" i="2"/>
  <c r="B28" i="6" s="1"/>
  <c r="C28" i="2"/>
  <c r="C28" i="6" s="1"/>
  <c r="D28" i="2"/>
  <c r="D28" i="6" s="1"/>
  <c r="E28" i="2"/>
  <c r="E28" i="6" s="1"/>
  <c r="F28" i="2"/>
  <c r="F28" i="6" s="1"/>
  <c r="G28" i="2"/>
  <c r="G28" i="6" s="1"/>
  <c r="H28" i="2"/>
  <c r="H28" i="6" s="1"/>
  <c r="I28" i="2"/>
  <c r="I28" i="6" s="1"/>
  <c r="J28" i="2"/>
  <c r="J28" i="6" s="1"/>
  <c r="K28" i="2"/>
  <c r="K28" i="6" s="1"/>
  <c r="L28" i="2"/>
  <c r="L28" i="6" s="1"/>
  <c r="M28" i="2"/>
  <c r="M28" i="6" s="1"/>
  <c r="N28" i="2"/>
  <c r="N28" i="6" s="1"/>
  <c r="O28" i="2"/>
  <c r="O28" i="6" s="1"/>
  <c r="B29" i="2"/>
  <c r="B29" i="6" s="1"/>
  <c r="C29" i="2"/>
  <c r="C29" i="6" s="1"/>
  <c r="D29" i="2"/>
  <c r="D29" i="6" s="1"/>
  <c r="E29" i="2"/>
  <c r="E29" i="6" s="1"/>
  <c r="F29" i="2"/>
  <c r="F29" i="6" s="1"/>
  <c r="G29" i="2"/>
  <c r="G29" i="6" s="1"/>
  <c r="H29" i="2"/>
  <c r="H29" i="6" s="1"/>
  <c r="I29" i="2"/>
  <c r="I29" i="6" s="1"/>
  <c r="J29" i="2"/>
  <c r="J29" i="6" s="1"/>
  <c r="K29" i="2"/>
  <c r="K29" i="6" s="1"/>
  <c r="L29" i="2"/>
  <c r="L29" i="6" s="1"/>
  <c r="M29" i="2"/>
  <c r="M29" i="6" s="1"/>
  <c r="N29" i="2"/>
  <c r="N29" i="6" s="1"/>
  <c r="O29" i="2"/>
  <c r="O29" i="6" s="1"/>
  <c r="B30" i="2"/>
  <c r="B30" i="6" s="1"/>
  <c r="C30" i="2"/>
  <c r="C30" i="6" s="1"/>
  <c r="D30" i="2"/>
  <c r="D30" i="6" s="1"/>
  <c r="E30" i="2"/>
  <c r="E30" i="6" s="1"/>
  <c r="F30" i="2"/>
  <c r="F30" i="6" s="1"/>
  <c r="G30" i="2"/>
  <c r="G30" i="6" s="1"/>
  <c r="H30" i="2"/>
  <c r="H30" i="6" s="1"/>
  <c r="I30" i="2"/>
  <c r="I30" i="6" s="1"/>
  <c r="J30" i="2"/>
  <c r="J30" i="6" s="1"/>
  <c r="K30" i="2"/>
  <c r="K30" i="6" s="1"/>
  <c r="L30" i="2"/>
  <c r="L30" i="6" s="1"/>
  <c r="M30" i="2"/>
  <c r="M30" i="6" s="1"/>
  <c r="N30" i="2"/>
  <c r="N30" i="6" s="1"/>
  <c r="O30" i="2"/>
  <c r="O30" i="6" s="1"/>
  <c r="B31" i="2"/>
  <c r="B31" i="6" s="1"/>
  <c r="C31" i="2"/>
  <c r="C31" i="6" s="1"/>
  <c r="D31" i="2"/>
  <c r="D31" i="6" s="1"/>
  <c r="E31" i="2"/>
  <c r="E31" i="6" s="1"/>
  <c r="F31" i="2"/>
  <c r="F31" i="6" s="1"/>
  <c r="G31" i="2"/>
  <c r="G31" i="6" s="1"/>
  <c r="H31" i="2"/>
  <c r="H31" i="6" s="1"/>
  <c r="I31" i="2"/>
  <c r="I31" i="6" s="1"/>
  <c r="J31" i="2"/>
  <c r="J31" i="6" s="1"/>
  <c r="K31" i="2"/>
  <c r="K31" i="6" s="1"/>
  <c r="L31" i="2"/>
  <c r="L31" i="6" s="1"/>
  <c r="M31" i="2"/>
  <c r="M31" i="6" s="1"/>
  <c r="N31" i="2"/>
  <c r="N31" i="6" s="1"/>
  <c r="O31" i="2"/>
  <c r="O31" i="6" s="1"/>
  <c r="B32" i="2"/>
  <c r="B32" i="6" s="1"/>
  <c r="C32" i="2"/>
  <c r="C32" i="6" s="1"/>
  <c r="D32" i="2"/>
  <c r="D32" i="6" s="1"/>
  <c r="E32" i="2"/>
  <c r="E32" i="6" s="1"/>
  <c r="F32" i="2"/>
  <c r="F32" i="6" s="1"/>
  <c r="G32" i="2"/>
  <c r="G32" i="6" s="1"/>
  <c r="H32" i="2"/>
  <c r="H32" i="6" s="1"/>
  <c r="I32" i="2"/>
  <c r="I32" i="6" s="1"/>
  <c r="J32" i="2"/>
  <c r="J32" i="6" s="1"/>
  <c r="K32" i="2"/>
  <c r="K32" i="6" s="1"/>
  <c r="L32" i="2"/>
  <c r="L32" i="6" s="1"/>
  <c r="M32" i="2"/>
  <c r="M32" i="6" s="1"/>
  <c r="N32" i="2"/>
  <c r="N32" i="6" s="1"/>
  <c r="O32" i="2"/>
  <c r="O32" i="6" s="1"/>
  <c r="B33" i="2"/>
  <c r="B33" i="6" s="1"/>
  <c r="C33" i="2"/>
  <c r="C33" i="6" s="1"/>
  <c r="D33" i="2"/>
  <c r="D33" i="6" s="1"/>
  <c r="E33" i="2"/>
  <c r="E33" i="6" s="1"/>
  <c r="F33" i="2"/>
  <c r="F33" i="6" s="1"/>
  <c r="G33" i="2"/>
  <c r="G33" i="6" s="1"/>
  <c r="H33" i="2"/>
  <c r="H33" i="6" s="1"/>
  <c r="I33" i="2"/>
  <c r="I33" i="6" s="1"/>
  <c r="J33" i="2"/>
  <c r="J33" i="6" s="1"/>
  <c r="K33" i="2"/>
  <c r="K33" i="6" s="1"/>
  <c r="L33" i="2"/>
  <c r="L33" i="6" s="1"/>
  <c r="M33" i="2"/>
  <c r="M33" i="6" s="1"/>
  <c r="N33" i="2"/>
  <c r="N33" i="6" s="1"/>
  <c r="O33" i="2"/>
  <c r="O33" i="6" s="1"/>
  <c r="B34" i="2"/>
  <c r="B34" i="6" s="1"/>
  <c r="C34" i="2"/>
  <c r="C34" i="6" s="1"/>
  <c r="D34" i="2"/>
  <c r="D34" i="6" s="1"/>
  <c r="E34" i="2"/>
  <c r="E34" i="6" s="1"/>
  <c r="F34" i="2"/>
  <c r="F34" i="6" s="1"/>
  <c r="G34" i="2"/>
  <c r="G34" i="6" s="1"/>
  <c r="H34" i="2"/>
  <c r="I34" i="2"/>
  <c r="I34" i="6" s="1"/>
  <c r="J34" i="2"/>
  <c r="J34" i="6" s="1"/>
  <c r="K34" i="2"/>
  <c r="K34" i="6" s="1"/>
  <c r="L34" i="2"/>
  <c r="L34" i="6" s="1"/>
  <c r="M34" i="2"/>
  <c r="M34" i="6" s="1"/>
  <c r="N34" i="2"/>
  <c r="O34" i="2"/>
  <c r="B35" i="2"/>
  <c r="B35" i="6" s="1"/>
  <c r="C35" i="2"/>
  <c r="C35" i="6" s="1"/>
  <c r="D35" i="2"/>
  <c r="D35" i="6" s="1"/>
  <c r="E35" i="2"/>
  <c r="E35" i="6" s="1"/>
  <c r="F35" i="2"/>
  <c r="F35" i="6" s="1"/>
  <c r="G35" i="2"/>
  <c r="G35" i="6" s="1"/>
  <c r="H35" i="2"/>
  <c r="I35" i="2"/>
  <c r="I35" i="6" s="1"/>
  <c r="J35" i="2"/>
  <c r="J35" i="6" s="1"/>
  <c r="K35" i="2"/>
  <c r="K35" i="6" s="1"/>
  <c r="L35" i="2"/>
  <c r="L35" i="6" s="1"/>
  <c r="M35" i="2"/>
  <c r="M35" i="6" s="1"/>
  <c r="N35" i="2"/>
  <c r="O35" i="2"/>
  <c r="B36" i="2"/>
  <c r="B36" i="6" s="1"/>
  <c r="C36" i="2"/>
  <c r="C36" i="6" s="1"/>
  <c r="D36" i="2"/>
  <c r="D36" i="6" s="1"/>
  <c r="E36" i="2"/>
  <c r="E36" i="6" s="1"/>
  <c r="F36" i="2"/>
  <c r="F36" i="6" s="1"/>
  <c r="G36" i="2"/>
  <c r="G36" i="6" s="1"/>
  <c r="H36" i="2"/>
  <c r="H36" i="6" s="1"/>
  <c r="I36" i="2"/>
  <c r="I36" i="6" s="1"/>
  <c r="J36" i="2"/>
  <c r="J36" i="6" s="1"/>
  <c r="K36" i="2"/>
  <c r="K36" i="6" s="1"/>
  <c r="L36" i="2"/>
  <c r="L36" i="6" s="1"/>
  <c r="M36" i="2"/>
  <c r="M36" i="6" s="1"/>
  <c r="N36" i="2"/>
  <c r="N36" i="6" s="1"/>
  <c r="O36" i="2"/>
  <c r="O36" i="6" s="1"/>
  <c r="B37" i="2"/>
  <c r="B37" i="6" s="1"/>
  <c r="C37" i="2"/>
  <c r="C37" i="6" s="1"/>
  <c r="D37" i="2"/>
  <c r="D37" i="6" s="1"/>
  <c r="E37" i="2"/>
  <c r="E37" i="6" s="1"/>
  <c r="F37" i="2"/>
  <c r="F37" i="6" s="1"/>
  <c r="G37" i="2"/>
  <c r="G37" i="6" s="1"/>
  <c r="H37" i="2"/>
  <c r="H37" i="6" s="1"/>
  <c r="I37" i="2"/>
  <c r="I37" i="6" s="1"/>
  <c r="J37" i="2"/>
  <c r="J37" i="6" s="1"/>
  <c r="K37" i="2"/>
  <c r="K37" i="6" s="1"/>
  <c r="L37" i="2"/>
  <c r="L37" i="6" s="1"/>
  <c r="M37" i="2"/>
  <c r="M37" i="6" s="1"/>
  <c r="N37" i="2"/>
  <c r="N37" i="6" s="1"/>
  <c r="O37" i="2"/>
  <c r="O37" i="6" s="1"/>
  <c r="B38" i="2"/>
  <c r="B38" i="6" s="1"/>
  <c r="C38" i="2"/>
  <c r="C38" i="6" s="1"/>
  <c r="D38" i="2"/>
  <c r="D38" i="6" s="1"/>
  <c r="E38" i="2"/>
  <c r="E38" i="6" s="1"/>
  <c r="F38" i="2"/>
  <c r="F38" i="6" s="1"/>
  <c r="G38" i="2"/>
  <c r="G38" i="6" s="1"/>
  <c r="H38" i="2"/>
  <c r="H38" i="6" s="1"/>
  <c r="I38" i="2"/>
  <c r="I38" i="6" s="1"/>
  <c r="J38" i="2"/>
  <c r="J38" i="6" s="1"/>
  <c r="K38" i="2"/>
  <c r="K38" i="6" s="1"/>
  <c r="L38" i="2"/>
  <c r="L38" i="6" s="1"/>
  <c r="M38" i="2"/>
  <c r="M38" i="6" s="1"/>
  <c r="N38" i="2"/>
  <c r="N38" i="6" s="1"/>
  <c r="O38" i="2"/>
  <c r="O38" i="6" s="1"/>
  <c r="B39" i="2"/>
  <c r="B39" i="6" s="1"/>
  <c r="C39" i="2"/>
  <c r="C39" i="6" s="1"/>
  <c r="D39" i="2"/>
  <c r="D39" i="6" s="1"/>
  <c r="E39" i="2"/>
  <c r="E39" i="6" s="1"/>
  <c r="F39" i="2"/>
  <c r="F39" i="6" s="1"/>
  <c r="G39" i="2"/>
  <c r="G39" i="6" s="1"/>
  <c r="H39" i="2"/>
  <c r="H39" i="6" s="1"/>
  <c r="I39" i="2"/>
  <c r="I39" i="6" s="1"/>
  <c r="J39" i="2"/>
  <c r="J39" i="6" s="1"/>
  <c r="K39" i="2"/>
  <c r="K39" i="6" s="1"/>
  <c r="L39" i="2"/>
  <c r="L39" i="6" s="1"/>
  <c r="M39" i="2"/>
  <c r="M39" i="6" s="1"/>
  <c r="N39" i="2"/>
  <c r="N39" i="6" s="1"/>
  <c r="O39" i="2"/>
  <c r="O39" i="6" s="1"/>
  <c r="B40" i="2"/>
  <c r="B40" i="6" s="1"/>
  <c r="C40" i="2"/>
  <c r="C40" i="6" s="1"/>
  <c r="D40" i="2"/>
  <c r="D40" i="6" s="1"/>
  <c r="E40" i="2"/>
  <c r="E40" i="6" s="1"/>
  <c r="F40" i="2"/>
  <c r="F40" i="6" s="1"/>
  <c r="G40" i="2"/>
  <c r="G40" i="6" s="1"/>
  <c r="H40" i="2"/>
  <c r="H40" i="6" s="1"/>
  <c r="I40" i="2"/>
  <c r="I40" i="6" s="1"/>
  <c r="J40" i="2"/>
  <c r="J40" i="6" s="1"/>
  <c r="K40" i="2"/>
  <c r="K40" i="6" s="1"/>
  <c r="L40" i="2"/>
  <c r="L40" i="6" s="1"/>
  <c r="M40" i="2"/>
  <c r="M40" i="6" s="1"/>
  <c r="N40" i="2"/>
  <c r="N40" i="6" s="1"/>
  <c r="O40" i="2"/>
  <c r="O40" i="6" s="1"/>
  <c r="B41" i="2"/>
  <c r="B41" i="6" s="1"/>
  <c r="C41" i="2"/>
  <c r="C41" i="6" s="1"/>
  <c r="D41" i="2"/>
  <c r="D41" i="6" s="1"/>
  <c r="E41" i="2"/>
  <c r="E41" i="6" s="1"/>
  <c r="F41" i="2"/>
  <c r="F41" i="6" s="1"/>
  <c r="G41" i="2"/>
  <c r="G41" i="6" s="1"/>
  <c r="H41" i="2"/>
  <c r="H41" i="6" s="1"/>
  <c r="I41" i="2"/>
  <c r="I41" i="6" s="1"/>
  <c r="J41" i="2"/>
  <c r="J41" i="6" s="1"/>
  <c r="K41" i="2"/>
  <c r="K41" i="6" s="1"/>
  <c r="L41" i="2"/>
  <c r="L41" i="6" s="1"/>
  <c r="M41" i="2"/>
  <c r="M41" i="6" s="1"/>
  <c r="N41" i="2"/>
  <c r="N41" i="6" s="1"/>
  <c r="O41" i="2"/>
  <c r="O41" i="6" s="1"/>
  <c r="B42" i="2"/>
  <c r="B42" i="6" s="1"/>
  <c r="C42" i="2"/>
  <c r="C42" i="6" s="1"/>
  <c r="D42" i="2"/>
  <c r="D42" i="6" s="1"/>
  <c r="E42" i="2"/>
  <c r="E42" i="6" s="1"/>
  <c r="F42" i="2"/>
  <c r="F42" i="6" s="1"/>
  <c r="G42" i="2"/>
  <c r="G42" i="6" s="1"/>
  <c r="H42" i="2"/>
  <c r="H42" i="6" s="1"/>
  <c r="I42" i="2"/>
  <c r="I42" i="6" s="1"/>
  <c r="J42" i="2"/>
  <c r="J42" i="6" s="1"/>
  <c r="K42" i="2"/>
  <c r="K42" i="6" s="1"/>
  <c r="L42" i="2"/>
  <c r="L42" i="6" s="1"/>
  <c r="M42" i="2"/>
  <c r="M42" i="6" s="1"/>
  <c r="N42" i="2"/>
  <c r="N42" i="6" s="1"/>
  <c r="O42" i="2"/>
  <c r="O42" i="6" s="1"/>
  <c r="B43" i="2"/>
  <c r="B43" i="6" s="1"/>
  <c r="C43" i="2"/>
  <c r="C43" i="6" s="1"/>
  <c r="D43" i="2"/>
  <c r="D43" i="6" s="1"/>
  <c r="E43" i="2"/>
  <c r="E43" i="6" s="1"/>
  <c r="F43" i="2"/>
  <c r="F43" i="6" s="1"/>
  <c r="G43" i="2"/>
  <c r="G43" i="6" s="1"/>
  <c r="H43" i="2"/>
  <c r="H43" i="6" s="1"/>
  <c r="I43" i="2"/>
  <c r="I43" i="6" s="1"/>
  <c r="J43" i="2"/>
  <c r="J43" i="6" s="1"/>
  <c r="K43" i="2"/>
  <c r="K43" i="6" s="1"/>
  <c r="L43" i="2"/>
  <c r="L43" i="6" s="1"/>
  <c r="M43" i="2"/>
  <c r="M43" i="6" s="1"/>
  <c r="N43" i="2"/>
  <c r="N43" i="6" s="1"/>
  <c r="O43" i="2"/>
  <c r="O43" i="6" s="1"/>
  <c r="B44" i="2"/>
  <c r="B44" i="6" s="1"/>
  <c r="C44" i="2"/>
  <c r="C44" i="6" s="1"/>
  <c r="D44" i="2"/>
  <c r="D44" i="6" s="1"/>
  <c r="E44" i="2"/>
  <c r="E44" i="6" s="1"/>
  <c r="F44" i="2"/>
  <c r="F44" i="6" s="1"/>
  <c r="G44" i="2"/>
  <c r="G44" i="6" s="1"/>
  <c r="H44" i="2"/>
  <c r="H44" i="6" s="1"/>
  <c r="I44" i="2"/>
  <c r="I44" i="6" s="1"/>
  <c r="J44" i="2"/>
  <c r="J44" i="6" s="1"/>
  <c r="K44" i="2"/>
  <c r="K44" i="6" s="1"/>
  <c r="L44" i="2"/>
  <c r="L44" i="6" s="1"/>
  <c r="M44" i="2"/>
  <c r="M44" i="6" s="1"/>
  <c r="N44" i="2"/>
  <c r="N44" i="6" s="1"/>
  <c r="O44" i="2"/>
  <c r="O44" i="6" s="1"/>
  <c r="B45" i="2"/>
  <c r="B45" i="6" s="1"/>
  <c r="C45" i="2"/>
  <c r="C45" i="6" s="1"/>
  <c r="D45" i="2"/>
  <c r="D45" i="6" s="1"/>
  <c r="E45" i="2"/>
  <c r="E45" i="6" s="1"/>
  <c r="F45" i="2"/>
  <c r="F45" i="6" s="1"/>
  <c r="G45" i="2"/>
  <c r="G45" i="6" s="1"/>
  <c r="H45" i="2"/>
  <c r="H45" i="6" s="1"/>
  <c r="I45" i="2"/>
  <c r="I45" i="6" s="1"/>
  <c r="J45" i="2"/>
  <c r="J45" i="6" s="1"/>
  <c r="K45" i="2"/>
  <c r="K45" i="6" s="1"/>
  <c r="L45" i="2"/>
  <c r="L45" i="6" s="1"/>
  <c r="M45" i="2"/>
  <c r="M45" i="6" s="1"/>
  <c r="N45" i="2"/>
  <c r="N45" i="6" s="1"/>
  <c r="O45" i="2"/>
  <c r="O45" i="6" s="1"/>
  <c r="B46" i="2"/>
  <c r="B46" i="6" s="1"/>
  <c r="C46" i="2"/>
  <c r="C46" i="6" s="1"/>
  <c r="D46" i="2"/>
  <c r="D46" i="6" s="1"/>
  <c r="E46" i="2"/>
  <c r="E46" i="6" s="1"/>
  <c r="F46" i="2"/>
  <c r="F46" i="6" s="1"/>
  <c r="G46" i="2"/>
  <c r="G46" i="6" s="1"/>
  <c r="H46" i="2"/>
  <c r="H46" i="6" s="1"/>
  <c r="I46" i="2"/>
  <c r="I46" i="6" s="1"/>
  <c r="J46" i="2"/>
  <c r="J46" i="6" s="1"/>
  <c r="K46" i="2"/>
  <c r="K46" i="6" s="1"/>
  <c r="L46" i="2"/>
  <c r="L46" i="6" s="1"/>
  <c r="M46" i="2"/>
  <c r="M46" i="6" s="1"/>
  <c r="N46" i="2"/>
  <c r="N46" i="6" s="1"/>
  <c r="O46" i="2"/>
  <c r="O46" i="6" s="1"/>
  <c r="B47" i="2"/>
  <c r="B47" i="6" s="1"/>
  <c r="C47" i="2"/>
  <c r="C47" i="6" s="1"/>
  <c r="D47" i="2"/>
  <c r="D47" i="6" s="1"/>
  <c r="E47" i="2"/>
  <c r="E47" i="6" s="1"/>
  <c r="F47" i="2"/>
  <c r="F47" i="6" s="1"/>
  <c r="G47" i="2"/>
  <c r="G47" i="6" s="1"/>
  <c r="H47" i="2"/>
  <c r="H47" i="6" s="1"/>
  <c r="I47" i="2"/>
  <c r="I47" i="6" s="1"/>
  <c r="J47" i="2"/>
  <c r="J47" i="6" s="1"/>
  <c r="K47" i="2"/>
  <c r="K47" i="6" s="1"/>
  <c r="L47" i="2"/>
  <c r="L47" i="6" s="1"/>
  <c r="M47" i="2"/>
  <c r="M47" i="6" s="1"/>
  <c r="N47" i="2"/>
  <c r="N47" i="6" s="1"/>
  <c r="O47" i="2"/>
  <c r="O47" i="6" s="1"/>
  <c r="B48" i="2"/>
  <c r="B48" i="6" s="1"/>
  <c r="C48" i="2"/>
  <c r="C48" i="6" s="1"/>
  <c r="D48" i="2"/>
  <c r="D48" i="6" s="1"/>
  <c r="E48" i="2"/>
  <c r="E48" i="6" s="1"/>
  <c r="F48" i="2"/>
  <c r="F48" i="6" s="1"/>
  <c r="G48" i="2"/>
  <c r="G48" i="6" s="1"/>
  <c r="H48" i="2"/>
  <c r="H48" i="6" s="1"/>
  <c r="I48" i="2"/>
  <c r="I48" i="6" s="1"/>
  <c r="J48" i="2"/>
  <c r="J48" i="6" s="1"/>
  <c r="K48" i="2"/>
  <c r="K48" i="6" s="1"/>
  <c r="L48" i="2"/>
  <c r="L48" i="6" s="1"/>
  <c r="M48" i="2"/>
  <c r="M48" i="6" s="1"/>
  <c r="N48" i="2"/>
  <c r="N48" i="6" s="1"/>
  <c r="O48" i="2"/>
  <c r="O48" i="6" s="1"/>
  <c r="B49" i="2"/>
  <c r="B49" i="6" s="1"/>
  <c r="C49" i="2"/>
  <c r="C49" i="6" s="1"/>
  <c r="D49" i="2"/>
  <c r="D49" i="6" s="1"/>
  <c r="E49" i="2"/>
  <c r="E49" i="6" s="1"/>
  <c r="F49" i="2"/>
  <c r="F49" i="6" s="1"/>
  <c r="G49" i="2"/>
  <c r="G49" i="6" s="1"/>
  <c r="H49" i="2"/>
  <c r="H49" i="6" s="1"/>
  <c r="I49" i="2"/>
  <c r="I49" i="6" s="1"/>
  <c r="J49" i="2"/>
  <c r="J49" i="6" s="1"/>
  <c r="K49" i="2"/>
  <c r="K49" i="6" s="1"/>
  <c r="L49" i="2"/>
  <c r="L49" i="6" s="1"/>
  <c r="M49" i="2"/>
  <c r="M49" i="6" s="1"/>
  <c r="N49" i="2"/>
  <c r="N49" i="6" s="1"/>
  <c r="O49" i="2"/>
  <c r="O49" i="6" s="1"/>
  <c r="B50" i="2"/>
  <c r="B50" i="6" s="1"/>
  <c r="C50" i="2"/>
  <c r="C50" i="6" s="1"/>
  <c r="D50" i="2"/>
  <c r="D50" i="6" s="1"/>
  <c r="E50" i="2"/>
  <c r="E50" i="6" s="1"/>
  <c r="F50" i="2"/>
  <c r="F50" i="6" s="1"/>
  <c r="G50" i="2"/>
  <c r="G50" i="6" s="1"/>
  <c r="H50" i="2"/>
  <c r="H50" i="6" s="1"/>
  <c r="I50" i="2"/>
  <c r="I50" i="6" s="1"/>
  <c r="J50" i="2"/>
  <c r="J50" i="6" s="1"/>
  <c r="K50" i="2"/>
  <c r="K50" i="6" s="1"/>
  <c r="L50" i="2"/>
  <c r="L50" i="6" s="1"/>
  <c r="M50" i="2"/>
  <c r="M50" i="6" s="1"/>
  <c r="N50" i="2"/>
  <c r="N50" i="6" s="1"/>
  <c r="O50" i="2"/>
  <c r="O50" i="6" s="1"/>
  <c r="B51" i="2"/>
  <c r="B51" i="6" s="1"/>
  <c r="C51" i="2"/>
  <c r="C51" i="6" s="1"/>
  <c r="D51" i="2"/>
  <c r="D51" i="6" s="1"/>
  <c r="E51" i="2"/>
  <c r="E51" i="6" s="1"/>
  <c r="F51" i="2"/>
  <c r="F51" i="6" s="1"/>
  <c r="G51" i="2"/>
  <c r="G51" i="6" s="1"/>
  <c r="H51" i="2"/>
  <c r="H51" i="6" s="1"/>
  <c r="I51" i="2"/>
  <c r="I51" i="6" s="1"/>
  <c r="J51" i="2"/>
  <c r="J51" i="6" s="1"/>
  <c r="K51" i="2"/>
  <c r="K51" i="6" s="1"/>
  <c r="L51" i="2"/>
  <c r="L51" i="6" s="1"/>
  <c r="M51" i="2"/>
  <c r="M51" i="6" s="1"/>
  <c r="N51" i="2"/>
  <c r="N51" i="6" s="1"/>
  <c r="O51" i="2"/>
  <c r="O51" i="6" s="1"/>
  <c r="B52" i="2"/>
  <c r="B52" i="6" s="1"/>
  <c r="C52" i="2"/>
  <c r="C52" i="6" s="1"/>
  <c r="D52" i="2"/>
  <c r="D52" i="6" s="1"/>
  <c r="E52" i="2"/>
  <c r="E52" i="6" s="1"/>
  <c r="F52" i="2"/>
  <c r="F52" i="6" s="1"/>
  <c r="G52" i="2"/>
  <c r="G52" i="6" s="1"/>
  <c r="H52" i="2"/>
  <c r="H52" i="6" s="1"/>
  <c r="I52" i="2"/>
  <c r="I52" i="6" s="1"/>
  <c r="J52" i="2"/>
  <c r="J52" i="6" s="1"/>
  <c r="K52" i="2"/>
  <c r="K52" i="6" s="1"/>
  <c r="L52" i="2"/>
  <c r="L52" i="6" s="1"/>
  <c r="M52" i="2"/>
  <c r="N52" i="2"/>
  <c r="O52" i="2"/>
  <c r="O52" i="6" s="1"/>
  <c r="B53" i="2"/>
  <c r="B53" i="6" s="1"/>
  <c r="C53" i="2"/>
  <c r="C53" i="6" s="1"/>
  <c r="D53" i="2"/>
  <c r="D53" i="6" s="1"/>
  <c r="E53" i="2"/>
  <c r="E53" i="6" s="1"/>
  <c r="F53" i="2"/>
  <c r="F53" i="6" s="1"/>
  <c r="G53" i="2"/>
  <c r="G53" i="6" s="1"/>
  <c r="H53" i="2"/>
  <c r="H53" i="6" s="1"/>
  <c r="I53" i="2"/>
  <c r="I53" i="6" s="1"/>
  <c r="J53" i="2"/>
  <c r="J53" i="6" s="1"/>
  <c r="K53" i="2"/>
  <c r="K53" i="6" s="1"/>
  <c r="L53" i="2"/>
  <c r="L53" i="6" s="1"/>
  <c r="M53" i="2"/>
  <c r="M53" i="6" s="1"/>
  <c r="N53" i="2"/>
  <c r="N53" i="6" s="1"/>
  <c r="O53" i="2"/>
  <c r="O53" i="6" s="1"/>
  <c r="B54" i="2"/>
  <c r="B54" i="6" s="1"/>
  <c r="C54" i="2"/>
  <c r="C54" i="6" s="1"/>
  <c r="D54" i="2"/>
  <c r="D54" i="6" s="1"/>
  <c r="E54" i="2"/>
  <c r="E54" i="6" s="1"/>
  <c r="F54" i="2"/>
  <c r="F54" i="6" s="1"/>
  <c r="G54" i="2"/>
  <c r="G54" i="6" s="1"/>
  <c r="H54" i="2"/>
  <c r="H54" i="6" s="1"/>
  <c r="I54" i="2"/>
  <c r="I54" i="6" s="1"/>
  <c r="J54" i="2"/>
  <c r="J54" i="6" s="1"/>
  <c r="K54" i="2"/>
  <c r="K54" i="6" s="1"/>
  <c r="L54" i="2"/>
  <c r="L54" i="6" s="1"/>
  <c r="M54" i="2"/>
  <c r="M54" i="6" s="1"/>
  <c r="N54" i="2"/>
  <c r="N54" i="6" s="1"/>
  <c r="O54" i="2"/>
  <c r="O54" i="6" s="1"/>
  <c r="B55" i="2"/>
  <c r="B55" i="6" s="1"/>
  <c r="C55" i="2"/>
  <c r="C55" i="6" s="1"/>
  <c r="D55" i="2"/>
  <c r="D55" i="6" s="1"/>
  <c r="E55" i="2"/>
  <c r="E55" i="6" s="1"/>
  <c r="F55" i="2"/>
  <c r="F55" i="6" s="1"/>
  <c r="G55" i="2"/>
  <c r="G55" i="6" s="1"/>
  <c r="H55" i="2"/>
  <c r="H55" i="6" s="1"/>
  <c r="I55" i="2"/>
  <c r="I55" i="6" s="1"/>
  <c r="J55" i="2"/>
  <c r="J55" i="6" s="1"/>
  <c r="K55" i="2"/>
  <c r="K55" i="6" s="1"/>
  <c r="L55" i="2"/>
  <c r="L55" i="6" s="1"/>
  <c r="M55" i="2"/>
  <c r="M55" i="6" s="1"/>
  <c r="N55" i="2"/>
  <c r="N55" i="6" s="1"/>
  <c r="O55" i="2"/>
  <c r="O55" i="6" s="1"/>
  <c r="B56" i="2"/>
  <c r="B56" i="6" s="1"/>
  <c r="C56" i="2"/>
  <c r="C56" i="6" s="1"/>
  <c r="D56" i="2"/>
  <c r="D56" i="6" s="1"/>
  <c r="E56" i="2"/>
  <c r="F56" i="2"/>
  <c r="F56" i="6" s="1"/>
  <c r="G56" i="2"/>
  <c r="G56" i="6" s="1"/>
  <c r="H56" i="2"/>
  <c r="H56" i="6" s="1"/>
  <c r="I56" i="2"/>
  <c r="I56" i="6" s="1"/>
  <c r="J56" i="2"/>
  <c r="J56" i="6" s="1"/>
  <c r="K56" i="2"/>
  <c r="K56" i="6" s="1"/>
  <c r="L56" i="2"/>
  <c r="L56" i="6" s="1"/>
  <c r="M56" i="2"/>
  <c r="M56" i="6" s="1"/>
  <c r="N56" i="2"/>
  <c r="O56" i="2"/>
  <c r="O56" i="6" s="1"/>
  <c r="B57" i="2"/>
  <c r="B57" i="6" s="1"/>
  <c r="C57" i="2"/>
  <c r="C57" i="6" s="1"/>
  <c r="D57" i="2"/>
  <c r="D57" i="6" s="1"/>
  <c r="E57" i="2"/>
  <c r="E57" i="6" s="1"/>
  <c r="F57" i="2"/>
  <c r="F57" i="6" s="1"/>
  <c r="G57" i="2"/>
  <c r="G57" i="6" s="1"/>
  <c r="H57" i="2"/>
  <c r="H57" i="6" s="1"/>
  <c r="I57" i="2"/>
  <c r="I57" i="6" s="1"/>
  <c r="J57" i="2"/>
  <c r="J57" i="6" s="1"/>
  <c r="K57" i="2"/>
  <c r="K57" i="6" s="1"/>
  <c r="L57" i="2"/>
  <c r="L57" i="6" s="1"/>
  <c r="M57" i="2"/>
  <c r="M57" i="6" s="1"/>
  <c r="N57" i="2"/>
  <c r="N57" i="6" s="1"/>
  <c r="O57" i="2"/>
  <c r="O57" i="6" s="1"/>
  <c r="B58" i="2"/>
  <c r="B58" i="6" s="1"/>
  <c r="C58" i="2"/>
  <c r="C58" i="6" s="1"/>
  <c r="D58" i="2"/>
  <c r="D58" i="6" s="1"/>
  <c r="E58" i="2"/>
  <c r="E58" i="6" s="1"/>
  <c r="F58" i="2"/>
  <c r="F58" i="6" s="1"/>
  <c r="G58" i="2"/>
  <c r="G58" i="6" s="1"/>
  <c r="H58" i="2"/>
  <c r="H58" i="6" s="1"/>
  <c r="I58" i="2"/>
  <c r="I58" i="6" s="1"/>
  <c r="J58" i="2"/>
  <c r="J58" i="6" s="1"/>
  <c r="K58" i="2"/>
  <c r="K58" i="6" s="1"/>
  <c r="L58" i="2"/>
  <c r="L58" i="6" s="1"/>
  <c r="M58" i="2"/>
  <c r="M58" i="6" s="1"/>
  <c r="N58" i="2"/>
  <c r="N58" i="6" s="1"/>
  <c r="O58" i="2"/>
  <c r="O58" i="6" s="1"/>
  <c r="B59" i="2"/>
  <c r="B59" i="6" s="1"/>
  <c r="C59" i="2"/>
  <c r="C59" i="6" s="1"/>
  <c r="D59" i="2"/>
  <c r="D59" i="6" s="1"/>
  <c r="E59" i="2"/>
  <c r="E59" i="6" s="1"/>
  <c r="F59" i="2"/>
  <c r="F59" i="6" s="1"/>
  <c r="G59" i="2"/>
  <c r="G59" i="6" s="1"/>
  <c r="H59" i="2"/>
  <c r="H59" i="6" s="1"/>
  <c r="I59" i="2"/>
  <c r="I59" i="6" s="1"/>
  <c r="J59" i="2"/>
  <c r="J59" i="6" s="1"/>
  <c r="K59" i="2"/>
  <c r="K59" i="6" s="1"/>
  <c r="L59" i="2"/>
  <c r="L59" i="6" s="1"/>
  <c r="M59" i="2"/>
  <c r="M59" i="6" s="1"/>
  <c r="N59" i="2"/>
  <c r="N59" i="6" s="1"/>
  <c r="O59" i="2"/>
  <c r="O59" i="6" s="1"/>
  <c r="B60" i="2"/>
  <c r="B60" i="6" s="1"/>
  <c r="C60" i="2"/>
  <c r="C60" i="6" s="1"/>
  <c r="D60" i="2"/>
  <c r="D60" i="6" s="1"/>
  <c r="E60" i="2"/>
  <c r="E60" i="6" s="1"/>
  <c r="F60" i="2"/>
  <c r="F60" i="6" s="1"/>
  <c r="G60" i="2"/>
  <c r="G60" i="6" s="1"/>
  <c r="H60" i="2"/>
  <c r="H60" i="6" s="1"/>
  <c r="I60" i="2"/>
  <c r="I60" i="6" s="1"/>
  <c r="J60" i="2"/>
  <c r="J60" i="6" s="1"/>
  <c r="K60" i="2"/>
  <c r="K60" i="6" s="1"/>
  <c r="L60" i="2"/>
  <c r="L60" i="6" s="1"/>
  <c r="M60" i="2"/>
  <c r="M60" i="6" s="1"/>
  <c r="N60" i="2"/>
  <c r="N60" i="6" s="1"/>
  <c r="O60" i="2"/>
  <c r="O60" i="6" s="1"/>
  <c r="B61" i="2"/>
  <c r="B61" i="6" s="1"/>
  <c r="C61" i="2"/>
  <c r="C61" i="6" s="1"/>
  <c r="D61" i="2"/>
  <c r="D61" i="6" s="1"/>
  <c r="E61" i="2"/>
  <c r="E61" i="6" s="1"/>
  <c r="F61" i="2"/>
  <c r="F61" i="6" s="1"/>
  <c r="G61" i="2"/>
  <c r="G61" i="6" s="1"/>
  <c r="H61" i="2"/>
  <c r="H61" i="6" s="1"/>
  <c r="I61" i="2"/>
  <c r="I61" i="6" s="1"/>
  <c r="J61" i="2"/>
  <c r="J61" i="6" s="1"/>
  <c r="K61" i="2"/>
  <c r="K61" i="6" s="1"/>
  <c r="L61" i="2"/>
  <c r="L61" i="6" s="1"/>
  <c r="M61" i="2"/>
  <c r="M61" i="6" s="1"/>
  <c r="N61" i="2"/>
  <c r="N61" i="6" s="1"/>
  <c r="O61" i="2"/>
  <c r="O61" i="6" s="1"/>
  <c r="B62" i="2"/>
  <c r="B62" i="6" s="1"/>
  <c r="C62" i="2"/>
  <c r="C62" i="6" s="1"/>
  <c r="D62" i="2"/>
  <c r="D62" i="6" s="1"/>
  <c r="E62" i="2"/>
  <c r="E62" i="6" s="1"/>
  <c r="F62" i="2"/>
  <c r="F62" i="6" s="1"/>
  <c r="G62" i="2"/>
  <c r="G62" i="6" s="1"/>
  <c r="H62" i="2"/>
  <c r="H62" i="6" s="1"/>
  <c r="I62" i="2"/>
  <c r="I62" i="6" s="1"/>
  <c r="J62" i="2"/>
  <c r="J62" i="6" s="1"/>
  <c r="K62" i="2"/>
  <c r="K62" i="6" s="1"/>
  <c r="L62" i="2"/>
  <c r="L62" i="6" s="1"/>
  <c r="M62" i="2"/>
  <c r="M62" i="6" s="1"/>
  <c r="N62" i="2"/>
  <c r="N62" i="6" s="1"/>
  <c r="O62" i="2"/>
  <c r="O62" i="6" s="1"/>
  <c r="B63" i="2"/>
  <c r="B63" i="6" s="1"/>
  <c r="C63" i="2"/>
  <c r="C63" i="6" s="1"/>
  <c r="D63" i="2"/>
  <c r="D63" i="6" s="1"/>
  <c r="E63" i="2"/>
  <c r="E63" i="6" s="1"/>
  <c r="F63" i="2"/>
  <c r="F63" i="6" s="1"/>
  <c r="G63" i="2"/>
  <c r="G63" i="6" s="1"/>
  <c r="H63" i="2"/>
  <c r="H63" i="6" s="1"/>
  <c r="I63" i="2"/>
  <c r="I63" i="6" s="1"/>
  <c r="J63" i="2"/>
  <c r="J63" i="6" s="1"/>
  <c r="K63" i="2"/>
  <c r="K63" i="6" s="1"/>
  <c r="L63" i="2"/>
  <c r="L63" i="6" s="1"/>
  <c r="M63" i="2"/>
  <c r="M63" i="6" s="1"/>
  <c r="N63" i="2"/>
  <c r="N63" i="6" s="1"/>
  <c r="O63" i="2"/>
  <c r="O63" i="6" s="1"/>
  <c r="B64" i="2"/>
  <c r="B64" i="6" s="1"/>
  <c r="C64" i="2"/>
  <c r="C64" i="6" s="1"/>
  <c r="D64" i="2"/>
  <c r="D64" i="6" s="1"/>
  <c r="E64" i="2"/>
  <c r="E64" i="6" s="1"/>
  <c r="F64" i="2"/>
  <c r="F64" i="6" s="1"/>
  <c r="G64" i="2"/>
  <c r="G64" i="6" s="1"/>
  <c r="H64" i="2"/>
  <c r="H64" i="6" s="1"/>
  <c r="I64" i="2"/>
  <c r="I64" i="6" s="1"/>
  <c r="J64" i="2"/>
  <c r="J64" i="6" s="1"/>
  <c r="K64" i="2"/>
  <c r="K64" i="6" s="1"/>
  <c r="L64" i="2"/>
  <c r="L64" i="6" s="1"/>
  <c r="M64" i="2"/>
  <c r="M64" i="6" s="1"/>
  <c r="N64" i="2"/>
  <c r="N64" i="6" s="1"/>
  <c r="O64" i="2"/>
  <c r="O64" i="6" s="1"/>
  <c r="B65" i="2"/>
  <c r="B65" i="6" s="1"/>
  <c r="C65" i="2"/>
  <c r="C65" i="6" s="1"/>
  <c r="D65" i="2"/>
  <c r="D65" i="6" s="1"/>
  <c r="E65" i="2"/>
  <c r="E65" i="6" s="1"/>
  <c r="F65" i="2"/>
  <c r="F65" i="6" s="1"/>
  <c r="G65" i="2"/>
  <c r="G65" i="6" s="1"/>
  <c r="H65" i="2"/>
  <c r="H65" i="6" s="1"/>
  <c r="I65" i="2"/>
  <c r="I65" i="6" s="1"/>
  <c r="J65" i="2"/>
  <c r="J65" i="6" s="1"/>
  <c r="K65" i="2"/>
  <c r="K65" i="6" s="1"/>
  <c r="L65" i="2"/>
  <c r="L65" i="6" s="1"/>
  <c r="M65" i="2"/>
  <c r="M65" i="6" s="1"/>
  <c r="N65" i="2"/>
  <c r="N65" i="6" s="1"/>
  <c r="O65" i="2"/>
  <c r="O65" i="6" s="1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C6" i="2"/>
  <c r="C6" i="6" s="1"/>
  <c r="D6" i="2"/>
  <c r="D6" i="6" s="1"/>
  <c r="E6" i="2"/>
  <c r="E6" i="6" s="1"/>
  <c r="F6" i="2"/>
  <c r="F6" i="6" s="1"/>
  <c r="G6" i="2"/>
  <c r="G6" i="6" s="1"/>
  <c r="H6" i="2"/>
  <c r="H6" i="6" s="1"/>
  <c r="I6" i="2"/>
  <c r="I6" i="6" s="1"/>
  <c r="J6" i="2"/>
  <c r="J6" i="6" s="1"/>
  <c r="K6" i="2"/>
  <c r="K6" i="6" s="1"/>
  <c r="L6" i="2"/>
  <c r="L6" i="6" s="1"/>
  <c r="M6" i="2"/>
  <c r="M6" i="6" s="1"/>
  <c r="N6" i="2"/>
  <c r="N6" i="6" s="1"/>
  <c r="O6" i="2"/>
  <c r="O6" i="6" s="1"/>
  <c r="B6" i="2"/>
  <c r="B6" i="6" s="1"/>
  <c r="G67" i="6" l="1"/>
  <c r="F67" i="6"/>
  <c r="L67" i="6"/>
  <c r="D67" i="6"/>
  <c r="K67" i="6"/>
  <c r="C67" i="6"/>
  <c r="I67" i="6"/>
  <c r="J67" i="6"/>
  <c r="B67" i="6"/>
  <c r="O71" i="6" l="1"/>
  <c r="N71" i="6"/>
  <c r="P71" i="6" s="1"/>
  <c r="P15" i="5" l="1"/>
  <c r="P14" i="5"/>
  <c r="P13" i="5"/>
  <c r="P12" i="5"/>
  <c r="P11" i="5"/>
  <c r="P16" i="5" l="1"/>
  <c r="C67" i="4" l="1"/>
  <c r="K67" i="4"/>
  <c r="O67" i="4"/>
  <c r="O69" i="4" s="1"/>
  <c r="P65" i="4" l="1"/>
  <c r="F67" i="4"/>
  <c r="F69" i="4" s="1"/>
  <c r="P63" i="4"/>
  <c r="P59" i="4"/>
  <c r="P55" i="4"/>
  <c r="P51" i="4"/>
  <c r="P47" i="4"/>
  <c r="P43" i="4"/>
  <c r="P39" i="4"/>
  <c r="P35" i="4"/>
  <c r="P31" i="4"/>
  <c r="P27" i="4"/>
  <c r="P23" i="4"/>
  <c r="P61" i="4"/>
  <c r="J67" i="4"/>
  <c r="J69" i="4" s="1"/>
  <c r="B67" i="4"/>
  <c r="P53" i="4"/>
  <c r="P49" i="4"/>
  <c r="P45" i="4"/>
  <c r="P41" i="4"/>
  <c r="P37" i="4"/>
  <c r="P33" i="4"/>
  <c r="P29" i="4"/>
  <c r="P25" i="4"/>
  <c r="P21" i="4"/>
  <c r="K69" i="4"/>
  <c r="P42" i="4"/>
  <c r="P40" i="4"/>
  <c r="P38" i="4"/>
  <c r="P34" i="4"/>
  <c r="P30" i="4"/>
  <c r="P26" i="4"/>
  <c r="P22" i="4"/>
  <c r="L67" i="4"/>
  <c r="L69" i="4" s="1"/>
  <c r="D67" i="4"/>
  <c r="D69" i="4" s="1"/>
  <c r="P6" i="4"/>
  <c r="E67" i="4"/>
  <c r="P36" i="4"/>
  <c r="P24" i="4"/>
  <c r="P20" i="4"/>
  <c r="M67" i="4"/>
  <c r="M69" i="4" s="1"/>
  <c r="P54" i="4"/>
  <c r="P60" i="4"/>
  <c r="P56" i="4"/>
  <c r="P32" i="4"/>
  <c r="P28" i="4"/>
  <c r="G67" i="4"/>
  <c r="G69" i="4" s="1"/>
  <c r="P52" i="4"/>
  <c r="P48" i="4"/>
  <c r="P44" i="4"/>
  <c r="P62" i="4"/>
  <c r="P46" i="4"/>
  <c r="P64" i="4"/>
  <c r="I67" i="4"/>
  <c r="P66" i="4"/>
  <c r="P58" i="4"/>
  <c r="P50" i="4"/>
  <c r="H67" i="4"/>
  <c r="H69" i="4" s="1"/>
  <c r="P19" i="4"/>
  <c r="C69" i="4"/>
  <c r="P57" i="4"/>
  <c r="B69" i="4" l="1"/>
  <c r="E69" i="4"/>
  <c r="P11" i="4"/>
  <c r="P15" i="4"/>
  <c r="P8" i="4"/>
  <c r="P9" i="4"/>
  <c r="P14" i="4"/>
  <c r="I69" i="4"/>
  <c r="P12" i="4"/>
  <c r="P13" i="4"/>
  <c r="P7" i="4"/>
  <c r="P10" i="4"/>
  <c r="N67" i="4"/>
  <c r="N69" i="4" s="1"/>
  <c r="P67" i="4"/>
  <c r="P16" i="4" l="1"/>
  <c r="P69" i="4" s="1"/>
  <c r="P68" i="3"/>
  <c r="O67" i="3"/>
  <c r="C67" i="3"/>
  <c r="P19" i="3" l="1"/>
  <c r="P7" i="3"/>
  <c r="L67" i="3"/>
  <c r="L69" i="3" s="1"/>
  <c r="P13" i="3"/>
  <c r="F67" i="3"/>
  <c r="P10" i="3"/>
  <c r="P14" i="3"/>
  <c r="G67" i="3"/>
  <c r="G69" i="3" s="1"/>
  <c r="P22" i="3"/>
  <c r="P21" i="3"/>
  <c r="P11" i="3"/>
  <c r="E67" i="3"/>
  <c r="M67" i="3"/>
  <c r="C69" i="3"/>
  <c r="H67" i="3"/>
  <c r="P66" i="3"/>
  <c r="P12" i="3"/>
  <c r="P9" i="3"/>
  <c r="K67" i="3"/>
  <c r="D67" i="3"/>
  <c r="D69" i="3" s="1"/>
  <c r="I67" i="3"/>
  <c r="B67" i="3"/>
  <c r="J67" i="3"/>
  <c r="O69" i="3"/>
  <c r="K69" i="3" l="1"/>
  <c r="B69" i="3"/>
  <c r="N67" i="3"/>
  <c r="P15" i="3"/>
  <c r="F69" i="3"/>
  <c r="P29" i="3"/>
  <c r="I69" i="3"/>
  <c r="P53" i="3"/>
  <c r="P37" i="3"/>
  <c r="P54" i="3"/>
  <c r="P65" i="3"/>
  <c r="P58" i="3"/>
  <c r="P46" i="3"/>
  <c r="P30" i="3"/>
  <c r="E69" i="3"/>
  <c r="P61" i="3"/>
  <c r="P33" i="3"/>
  <c r="P63" i="3"/>
  <c r="P56" i="3"/>
  <c r="P51" i="3"/>
  <c r="P44" i="3"/>
  <c r="P39" i="3"/>
  <c r="P34" i="3"/>
  <c r="P28" i="3"/>
  <c r="M69" i="3"/>
  <c r="P25" i="3"/>
  <c r="P42" i="3"/>
  <c r="P49" i="3"/>
  <c r="P35" i="3"/>
  <c r="P50" i="3"/>
  <c r="P23" i="3"/>
  <c r="P60" i="3"/>
  <c r="P59" i="3"/>
  <c r="P47" i="3"/>
  <c r="P36" i="3"/>
  <c r="P31" i="3"/>
  <c r="P26" i="3"/>
  <c r="P20" i="3"/>
  <c r="P64" i="3"/>
  <c r="P52" i="3"/>
  <c r="P40" i="3"/>
  <c r="P24" i="3"/>
  <c r="P45" i="3"/>
  <c r="P57" i="3"/>
  <c r="P41" i="3"/>
  <c r="P62" i="3"/>
  <c r="P55" i="3"/>
  <c r="P48" i="3"/>
  <c r="P43" i="3"/>
  <c r="P38" i="3"/>
  <c r="P32" i="3"/>
  <c r="P27" i="3"/>
  <c r="P6" i="3"/>
  <c r="P67" i="3" l="1"/>
  <c r="O67" i="2"/>
  <c r="O69" i="2" s="1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5" i="2"/>
  <c r="P8" i="2" l="1"/>
  <c r="P10" i="2"/>
  <c r="P9" i="2"/>
  <c r="P12" i="2"/>
  <c r="P11" i="2"/>
  <c r="P13" i="2"/>
  <c r="P14" i="2"/>
  <c r="P7" i="2"/>
  <c r="B67" i="2"/>
  <c r="B69" i="2" s="1"/>
  <c r="P6" i="2"/>
  <c r="P16" i="2" l="1"/>
  <c r="C67" i="2"/>
  <c r="C69" i="2" s="1"/>
  <c r="D67" i="2" l="1"/>
  <c r="D69" i="2" s="1"/>
  <c r="E67" i="2" l="1"/>
  <c r="E69" i="2" s="1"/>
  <c r="F67" i="2" l="1"/>
  <c r="F69" i="2" s="1"/>
  <c r="G67" i="2" l="1"/>
  <c r="G69" i="2" s="1"/>
  <c r="H67" i="2" l="1"/>
  <c r="H69" i="2" s="1"/>
  <c r="I67" i="2" l="1"/>
  <c r="I69" i="2" s="1"/>
  <c r="J67" i="2" l="1"/>
  <c r="J69" i="2" s="1"/>
  <c r="K67" i="2" l="1"/>
  <c r="K69" i="2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P18" i="1"/>
  <c r="P17" i="1"/>
  <c r="P12" i="6" l="1"/>
  <c r="P23" i="6"/>
  <c r="P10" i="6"/>
  <c r="P14" i="6"/>
  <c r="P33" i="6"/>
  <c r="P41" i="6"/>
  <c r="P49" i="6"/>
  <c r="P57" i="6"/>
  <c r="P62" i="6"/>
  <c r="P65" i="6"/>
  <c r="P7" i="6"/>
  <c r="P15" i="6"/>
  <c r="P29" i="6"/>
  <c r="P37" i="6"/>
  <c r="P45" i="6"/>
  <c r="P53" i="6"/>
  <c r="P61" i="6"/>
  <c r="P11" i="6"/>
  <c r="P13" i="6"/>
  <c r="P20" i="6"/>
  <c r="P28" i="6"/>
  <c r="P36" i="6"/>
  <c r="P44" i="6"/>
  <c r="P60" i="6"/>
  <c r="P43" i="6"/>
  <c r="P51" i="6"/>
  <c r="P59" i="6"/>
  <c r="P63" i="6"/>
  <c r="P25" i="6"/>
  <c r="P27" i="6"/>
  <c r="P9" i="6"/>
  <c r="P24" i="6"/>
  <c r="P26" i="6"/>
  <c r="P32" i="6"/>
  <c r="P40" i="6"/>
  <c r="P42" i="6"/>
  <c r="P47" i="6"/>
  <c r="P48" i="6"/>
  <c r="P50" i="6"/>
  <c r="P58" i="6"/>
  <c r="P64" i="6"/>
  <c r="P30" i="6"/>
  <c r="P31" i="6"/>
  <c r="P38" i="6"/>
  <c r="P39" i="6"/>
  <c r="P46" i="6"/>
  <c r="P54" i="6"/>
  <c r="P55" i="6"/>
  <c r="L67" i="2"/>
  <c r="L69" i="2" s="1"/>
  <c r="K69" i="6" l="1"/>
  <c r="K73" i="6" s="1"/>
  <c r="D69" i="6"/>
  <c r="D73" i="6" s="1"/>
  <c r="L69" i="6"/>
  <c r="L73" i="6" s="1"/>
  <c r="B69" i="6"/>
  <c r="B73" i="6" s="1"/>
  <c r="G69" i="6"/>
  <c r="G73" i="6" s="1"/>
  <c r="I69" i="6"/>
  <c r="I73" i="6" s="1"/>
  <c r="B69" i="1"/>
  <c r="P66" i="2"/>
  <c r="P22" i="2"/>
  <c r="P22" i="6"/>
  <c r="M67" i="2"/>
  <c r="M69" i="2" s="1"/>
  <c r="C69" i="6" l="1"/>
  <c r="C73" i="6" s="1"/>
  <c r="F69" i="6"/>
  <c r="F73" i="6" s="1"/>
  <c r="P6" i="6"/>
  <c r="P21" i="2"/>
  <c r="P21" i="6"/>
  <c r="P19" i="2"/>
  <c r="N67" i="2"/>
  <c r="P67" i="2" l="1"/>
  <c r="P69" i="2" s="1"/>
  <c r="N69" i="2"/>
  <c r="N19" i="5" l="1"/>
  <c r="H8" i="3"/>
  <c r="H8" i="6" s="1"/>
  <c r="J8" i="3"/>
  <c r="H16" i="3"/>
  <c r="P19" i="5" l="1"/>
  <c r="H69" i="3"/>
  <c r="H16" i="6"/>
  <c r="J8" i="6"/>
  <c r="N19" i="6"/>
  <c r="J16" i="3"/>
  <c r="J69" i="3" l="1"/>
  <c r="J16" i="6"/>
  <c r="J69" i="6" s="1"/>
  <c r="J73" i="6" s="1"/>
  <c r="P19" i="6"/>
  <c r="N8" i="3"/>
  <c r="N16" i="3"/>
  <c r="N69" i="3" l="1"/>
  <c r="N16" i="6"/>
  <c r="P8" i="3"/>
  <c r="P16" i="3" s="1"/>
  <c r="P69" i="3" s="1"/>
  <c r="N8" i="6"/>
  <c r="P8" i="6" s="1"/>
  <c r="P16" i="6" s="1"/>
  <c r="M52" i="1" l="1"/>
  <c r="E56" i="1"/>
  <c r="E67" i="1" l="1"/>
  <c r="E69" i="1" s="1"/>
  <c r="E56" i="6"/>
  <c r="E67" i="6" s="1"/>
  <c r="E69" i="6" s="1"/>
  <c r="E73" i="6" s="1"/>
  <c r="N56" i="1"/>
  <c r="M67" i="1"/>
  <c r="M69" i="1" s="1"/>
  <c r="M52" i="6"/>
  <c r="M67" i="6" s="1"/>
  <c r="M69" i="6" s="1"/>
  <c r="M73" i="6" s="1"/>
  <c r="P56" i="1" l="1"/>
  <c r="N56" i="6"/>
  <c r="P56" i="6" s="1"/>
  <c r="N52" i="1"/>
  <c r="P52" i="1" l="1"/>
  <c r="P67" i="1" s="1"/>
  <c r="P69" i="1" s="1"/>
  <c r="N67" i="1"/>
  <c r="N69" i="1" s="1"/>
  <c r="N52" i="6"/>
  <c r="P52" i="6" l="1"/>
  <c r="H34" i="5" l="1"/>
  <c r="H34" i="6" s="1"/>
  <c r="O34" i="5"/>
  <c r="H35" i="5"/>
  <c r="H35" i="6" s="1"/>
  <c r="O35" i="5"/>
  <c r="O35" i="6" s="1"/>
  <c r="O34" i="6" l="1"/>
  <c r="O67" i="6" s="1"/>
  <c r="O69" i="6" s="1"/>
  <c r="O73" i="6" s="1"/>
  <c r="O67" i="5"/>
  <c r="O69" i="5" s="1"/>
  <c r="H67" i="6"/>
  <c r="H69" i="6" s="1"/>
  <c r="H73" i="6" s="1"/>
  <c r="N35" i="5" l="1"/>
  <c r="N34" i="5"/>
  <c r="P35" i="5" l="1"/>
  <c r="N35" i="6"/>
  <c r="P35" i="6" s="1"/>
  <c r="P34" i="5"/>
  <c r="N34" i="6"/>
  <c r="P34" i="6" l="1"/>
  <c r="P67" i="6" s="1"/>
  <c r="P69" i="6" s="1"/>
  <c r="P73" i="6" s="1"/>
  <c r="N67" i="6"/>
  <c r="N69" i="6" s="1"/>
  <c r="N73" i="6" s="1"/>
  <c r="C66" i="5" l="1"/>
  <c r="C67" i="5" s="1"/>
  <c r="C69" i="5" s="1"/>
  <c r="B66" i="5"/>
  <c r="B67" i="5" s="1"/>
  <c r="B69" i="5" s="1"/>
  <c r="D66" i="5" l="1"/>
  <c r="D67" i="5" s="1"/>
  <c r="D69" i="5" s="1"/>
  <c r="E66" i="5" l="1"/>
  <c r="E67" i="5" s="1"/>
  <c r="E69" i="5" s="1"/>
  <c r="F66" i="5" l="1"/>
  <c r="F67" i="5" s="1"/>
  <c r="F69" i="5" s="1"/>
  <c r="G66" i="5" l="1"/>
  <c r="G67" i="5" s="1"/>
  <c r="G69" i="5" s="1"/>
  <c r="H66" i="5" l="1"/>
  <c r="H67" i="5" s="1"/>
  <c r="H69" i="5" s="1"/>
  <c r="I66" i="5" l="1"/>
  <c r="I67" i="5" s="1"/>
  <c r="I69" i="5" s="1"/>
  <c r="J66" i="5" l="1"/>
  <c r="J67" i="5" s="1"/>
  <c r="J69" i="5" s="1"/>
  <c r="K66" i="5" l="1"/>
  <c r="K67" i="5" s="1"/>
  <c r="K69" i="5" s="1"/>
  <c r="L66" i="5" l="1"/>
  <c r="L67" i="5" s="1"/>
  <c r="L69" i="5" s="1"/>
  <c r="M66" i="5" l="1"/>
  <c r="M67" i="5" s="1"/>
  <c r="M69" i="5" s="1"/>
  <c r="N66" i="5" l="1"/>
  <c r="P66" i="5" l="1"/>
  <c r="N67" i="5"/>
  <c r="N69" i="5" l="1"/>
  <c r="P67" i="5"/>
  <c r="P69" i="5" s="1"/>
</calcChain>
</file>

<file path=xl/sharedStrings.xml><?xml version="1.0" encoding="utf-8"?>
<sst xmlns="http://schemas.openxmlformats.org/spreadsheetml/2006/main" count="654" uniqueCount="99">
  <si>
    <t>The Education Foundation of Collier County Inc.</t>
  </si>
  <si>
    <t>Proposed Budget FY 2026</t>
  </si>
  <si>
    <t>General Educator Programs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</si>
  <si>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</si>
  <si>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</si>
  <si>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</si>
  <si>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</si>
  <si>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</si>
  <si>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</si>
  <si>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</si>
  <si>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</si>
  <si>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</si>
  <si>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</si>
  <si>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</si>
  <si>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</si>
  <si>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2025/2026 Budget</t>
  </si>
  <si>
    <t>2024/2025 Projected Actuals</t>
  </si>
  <si>
    <t>Variance</t>
  </si>
  <si>
    <t>Income</t>
  </si>
  <si>
    <t xml:space="preserve">     Foundation Revenue and Grants</t>
  </si>
  <si>
    <t xml:space="preserve">     Governmental Grants</t>
  </si>
  <si>
    <t xml:space="preserve">     Individual Contributions / Family Foundations</t>
  </si>
  <si>
    <t xml:space="preserve">     Corporate Revenue</t>
  </si>
  <si>
    <t xml:space="preserve">     Organizational Revenue</t>
  </si>
  <si>
    <t xml:space="preserve">     Program Services Fees (Contracted Services)</t>
  </si>
  <si>
    <t xml:space="preserve">     Contributions of Nonfinancial Assets</t>
  </si>
  <si>
    <t xml:space="preserve">     Dividend and Interest Income</t>
  </si>
  <si>
    <t xml:space="preserve">     Gain/Loss</t>
  </si>
  <si>
    <t xml:space="preserve">     Other Income</t>
  </si>
  <si>
    <t>Total</t>
  </si>
  <si>
    <t>Expenses</t>
  </si>
  <si>
    <t xml:space="preserve">     Salaries</t>
  </si>
  <si>
    <t xml:space="preserve">     Salaries (Accrued Vacation)</t>
  </si>
  <si>
    <t xml:space="preserve">     Payroll Taxes</t>
  </si>
  <si>
    <t xml:space="preserve">     Employee Benefits</t>
  </si>
  <si>
    <t xml:space="preserve">     Staff Development Costs</t>
  </si>
  <si>
    <t xml:space="preserve">     Recruitment Expense</t>
  </si>
  <si>
    <t xml:space="preserve">     Background Checks/Drug Testing</t>
  </si>
  <si>
    <t xml:space="preserve">     Cell Phone/Mileage Reimbursement</t>
  </si>
  <si>
    <t xml:space="preserve">     Accounting and Legal</t>
  </si>
  <si>
    <t xml:space="preserve">     FRC Consultants</t>
  </si>
  <si>
    <t xml:space="preserve">     IT and Technical Support</t>
  </si>
  <si>
    <t xml:space="preserve">     Photography</t>
  </si>
  <si>
    <t xml:space="preserve">     Graphic Design</t>
  </si>
  <si>
    <t xml:space="preserve">     Video Production</t>
  </si>
  <si>
    <t xml:space="preserve">     Special Event Professional Services</t>
  </si>
  <si>
    <t xml:space="preserve">     Program Contracted Servcies</t>
  </si>
  <si>
    <t xml:space="preserve">     Other Professional Services</t>
  </si>
  <si>
    <t xml:space="preserve">     Donated Professional Servcies</t>
  </si>
  <si>
    <t xml:space="preserve">     Facility Operations and HOA Fees</t>
  </si>
  <si>
    <t xml:space="preserve">     Repairs, Maintenance &amp; Cleaning</t>
  </si>
  <si>
    <t xml:space="preserve">     Office Supplies</t>
  </si>
  <si>
    <t xml:space="preserve">     Equipment - Expendable</t>
  </si>
  <si>
    <t xml:space="preserve">     Equipment Leases</t>
  </si>
  <si>
    <t xml:space="preserve">     Telecommunications &amp; Website</t>
  </si>
  <si>
    <t xml:space="preserve">     Software Licenses</t>
  </si>
  <si>
    <t xml:space="preserve">     Financial Service Fees</t>
  </si>
  <si>
    <t xml:space="preserve">     Insurance</t>
  </si>
  <si>
    <t xml:space="preserve">     State Registration and Licensing Fees</t>
  </si>
  <si>
    <t xml:space="preserve">     Payroll Processing Fees</t>
  </si>
  <si>
    <t xml:space="preserve">     Scholarships</t>
  </si>
  <si>
    <t xml:space="preserve">     Grants to Third Parties</t>
  </si>
  <si>
    <t xml:space="preserve">     Awards and Recognition to Individuals</t>
  </si>
  <si>
    <t xml:space="preserve">     General Program Materials</t>
  </si>
  <si>
    <t xml:space="preserve">     Meals and Entertainment</t>
  </si>
  <si>
    <t xml:space="preserve">     Transportation</t>
  </si>
  <si>
    <t xml:space="preserve">     School Services</t>
  </si>
  <si>
    <t xml:space="preserve">     Advertising</t>
  </si>
  <si>
    <t xml:space="preserve">     Volunteer and Intern Expense</t>
  </si>
  <si>
    <t xml:space="preserve">     Marketing and Direct Donor Expense</t>
  </si>
  <si>
    <t xml:space="preserve">     Dues, Publications and Subscriptions</t>
  </si>
  <si>
    <t xml:space="preserve">     Travel</t>
  </si>
  <si>
    <t xml:space="preserve">     Conferences, Conventions and Meetings</t>
  </si>
  <si>
    <t xml:space="preserve">     Postage and Shipping</t>
  </si>
  <si>
    <t xml:space="preserve">     Printing and Copying</t>
  </si>
  <si>
    <t xml:space="preserve">     Outreach and Education</t>
  </si>
  <si>
    <t xml:space="preserve">     Auction Expense</t>
  </si>
  <si>
    <t xml:space="preserve">     Depreciation</t>
  </si>
  <si>
    <t xml:space="preserve">     Shared Cost Expense</t>
  </si>
  <si>
    <t>Total Expenses</t>
  </si>
  <si>
    <t>NET SURPLUS/(DEFICIT)</t>
  </si>
  <si>
    <t>Administration</t>
  </si>
  <si>
    <t>Proposed FY 2026 Budget</t>
  </si>
  <si>
    <t>Projected Actuals FY 2025</t>
  </si>
  <si>
    <t>Fundraising</t>
  </si>
  <si>
    <t>Total Special Events</t>
  </si>
  <si>
    <t>Total Student Programs</t>
  </si>
  <si>
    <t>Release from Endowment for Operating'</t>
  </si>
  <si>
    <t>Projected Actuals 2025</t>
  </si>
  <si>
    <t>Community Outreach</t>
  </si>
  <si>
    <t xml:space="preserve">Shared </t>
  </si>
  <si>
    <t>Total Roll Up Organizational View</t>
  </si>
  <si>
    <t>Total Income</t>
  </si>
  <si>
    <t>HR</t>
  </si>
  <si>
    <t>Increase for staff initiatives</t>
  </si>
  <si>
    <t>Event</t>
  </si>
  <si>
    <t xml:space="preserve">     Program Contracted Services</t>
  </si>
  <si>
    <t>HR/Staff Development</t>
  </si>
  <si>
    <t>$32k RTC/$38K Krupa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</si>
</sst>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sz val="10"/>
      <color rgb="FF000000"/>
      <name val="Arial"/>
      <family val="2"/>
    </font>
    <font>
      <sz val="8"/>
      <name val="Times New Roman"/>
      <family val="1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Arial"/>
      <family val="2"/>
    </font>
    <font>
      <i/>
      <sz val="9"/>
      <color rgb="FF000000"/>
      <name val="Century Gothic"/>
      <family val="2"/>
    </font>
    <font>
      <b/>
      <i/>
      <sz val="9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6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3" fillId="0" borderId="0" xfId="0" applyFont="1"/>
    <xf numFmtId="0" fontId="5" fillId="0" borderId="0" xfId="0" applyFon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49" fontId="5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9" fontId="4" fillId="0" borderId="0" xfId="0" applyNumberFormat="1" applyFont="1" applyAlignment="1">
      <alignment vertical="top"/>
    </xf>
    <xf numFmtId="164" fontId="8" fillId="0" borderId="0" xfId="1" applyNumberFormat="1" applyFont="1" applyAlignment="1">
      <alignment horizontal="right" vertical="top"/>
    </xf>
    <xf numFmtId="43" fontId="3" fillId="0" borderId="0" xfId="1" applyFont="1"/>
    <xf numFmtId="49" fontId="5" fillId="0" borderId="0" xfId="0" applyNumberFormat="1" applyFont="1" applyAlignment="1">
      <alignment vertical="top"/>
    </xf>
    <xf numFmtId="164" fontId="3" fillId="0" borderId="0" xfId="1" applyNumberFormat="1" applyFont="1"/>
    <xf numFmtId="164" fontId="3" fillId="0" borderId="0" xfId="0" applyNumberFormat="1" applyFont="1"/>
    <xf numFmtId="0" fontId="9" fillId="0" borderId="0" xfId="0" applyFont="1"/>
    <xf numFmtId="0" fontId="10" fillId="0" borderId="0" xfId="0" applyFont="1"/>
    <xf numFmtId="0" fontId="6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3" fontId="8" fillId="0" borderId="0" xfId="0" applyNumberFormat="1" applyFont="1" applyAlignment="1">
      <alignment horizontal="right" vertical="top"/>
    </xf>
    <xf numFmtId="164" fontId="11" fillId="0" borderId="0" xfId="2" applyNumberFormat="1" applyFont="1"/>
    <xf numFmtId="3" fontId="8" fillId="0" borderId="3" xfId="0" applyNumberFormat="1" applyFont="1" applyBorder="1" applyAlignment="1">
      <alignment horizontal="right" vertical="top"/>
    </xf>
    <xf numFmtId="164" fontId="8" fillId="0" borderId="3" xfId="2" applyNumberFormat="1" applyFont="1" applyBorder="1" applyAlignment="1">
      <alignment horizontal="right" vertical="top"/>
    </xf>
    <xf numFmtId="3" fontId="12" fillId="0" borderId="0" xfId="0" applyNumberFormat="1" applyFont="1"/>
    <xf numFmtId="164" fontId="11" fillId="0" borderId="4" xfId="2" applyNumberFormat="1" applyFont="1" applyBorder="1"/>
    <xf numFmtId="3" fontId="13" fillId="0" borderId="5" xfId="0" applyNumberFormat="1" applyFont="1" applyBorder="1" applyAlignment="1">
      <alignment horizontal="right" vertical="top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wrapText="1"/>
    </xf>
    <xf numFmtId="3" fontId="8" fillId="0" borderId="3" xfId="0" applyNumberFormat="1" applyFont="1" applyBorder="1" applyAlignment="1">
      <alignment horizontal="right" vertical="top" wrapText="1"/>
    </xf>
    <xf numFmtId="3" fontId="11" fillId="0" borderId="0" xfId="0" applyNumberFormat="1" applyFont="1"/>
    <xf numFmtId="3" fontId="11" fillId="0" borderId="0" xfId="0" applyNumberFormat="1" applyFont="1" applyAlignment="1">
      <alignment wrapText="1"/>
    </xf>
    <xf numFmtId="3" fontId="13" fillId="0" borderId="5" xfId="0" applyNumberFormat="1" applyFont="1" applyBorder="1" applyAlignment="1">
      <alignment horizontal="right" vertical="top" wrapText="1"/>
    </xf>
    <xf numFmtId="3" fontId="3" fillId="0" borderId="0" xfId="0" applyNumberFormat="1" applyFont="1" applyAlignment="1">
      <alignment wrapText="1"/>
    </xf>
    <xf numFmtId="164" fontId="8" fillId="0" borderId="0" xfId="1" applyNumberFormat="1" applyFont="1" applyBorder="1" applyAlignment="1">
      <alignment horizontal="right" vertical="top"/>
    </xf>
    <xf numFmtId="0" fontId="9" fillId="0" borderId="0" xfId="0" applyFont="1" applyAlignment="1">
      <alignment horizontal="left"/>
    </xf>
    <xf numFmtId="164" fontId="13" fillId="0" borderId="5" xfId="1" applyNumberFormat="1" applyFont="1" applyBorder="1" applyAlignment="1">
      <alignment horizontal="right" vertical="top"/>
    </xf>
    <xf numFmtId="164" fontId="11" fillId="0" borderId="0" xfId="1" applyNumberFormat="1" applyFont="1"/>
    <xf numFmtId="0" fontId="6" fillId="0" borderId="0" xfId="0" applyFont="1"/>
    <xf numFmtId="164" fontId="14" fillId="0" borderId="0" xfId="1" applyNumberFormat="1" applyFont="1"/>
    <xf numFmtId="38" fontId="14" fillId="0" borderId="0" xfId="0" applyNumberFormat="1" applyFont="1"/>
    <xf numFmtId="0" fontId="10" fillId="0" borderId="2" xfId="0" applyFont="1" applyBorder="1" applyAlignment="1">
      <alignment horizontal="center" wrapText="1"/>
    </xf>
    <xf numFmtId="0" fontId="11" fillId="0" borderId="0" xfId="0" applyFont="1"/>
    <xf numFmtId="3" fontId="8" fillId="0" borderId="2" xfId="0" applyNumberFormat="1" applyFont="1" applyBorder="1" applyAlignment="1">
      <alignment horizontal="right" vertical="top"/>
    </xf>
    <xf numFmtId="164" fontId="11" fillId="0" borderId="2" xfId="2" applyNumberFormat="1" applyFont="1" applyBorder="1"/>
    <xf numFmtId="49" fontId="5" fillId="0" borderId="2" xfId="0" applyNumberFormat="1" applyFont="1" applyBorder="1" applyAlignment="1">
      <alignment horizontal="center"/>
    </xf>
    <xf numFmtId="164" fontId="8" fillId="0" borderId="0" xfId="2" applyNumberFormat="1" applyFont="1" applyAlignment="1">
      <alignment horizontal="right" vertical="top"/>
    </xf>
    <xf numFmtId="9" fontId="3" fillId="0" borderId="0" xfId="3" applyFont="1"/>
    <xf numFmtId="43" fontId="3" fillId="0" borderId="0" xfId="0" applyNumberFormat="1" applyFont="1"/>
    <xf numFmtId="164" fontId="13" fillId="0" borderId="5" xfId="2" applyNumberFormat="1" applyFont="1" applyBorder="1" applyAlignment="1">
      <alignment horizontal="right" vertical="top"/>
    </xf>
    <xf numFmtId="38" fontId="13" fillId="0" borderId="5" xfId="0" applyNumberFormat="1" applyFont="1" applyBorder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164" fontId="14" fillId="0" borderId="0" xfId="2" applyNumberFormat="1" applyFont="1"/>
    <xf numFmtId="3" fontId="13" fillId="0" borderId="3" xfId="0" applyNumberFormat="1" applyFont="1" applyBorder="1" applyAlignment="1">
      <alignment horizontal="right" vertical="top"/>
    </xf>
    <xf numFmtId="164" fontId="8" fillId="0" borderId="0" xfId="2" applyNumberFormat="1" applyFont="1" applyBorder="1" applyAlignment="1">
      <alignment horizontal="right" vertical="top"/>
    </xf>
    <xf numFmtId="164" fontId="3" fillId="0" borderId="2" xfId="1" applyNumberFormat="1" applyFont="1" applyBorder="1" applyAlignment="1">
      <alignment wrapText="1"/>
    </xf>
    <xf numFmtId="3" fontId="8" fillId="0" borderId="6" xfId="0" applyNumberFormat="1" applyFont="1" applyBorder="1" applyAlignment="1">
      <alignment horizontal="right" vertical="top"/>
    </xf>
    <xf numFmtId="164" fontId="8" fillId="0" borderId="6" xfId="1" applyNumberFormat="1" applyFont="1" applyBorder="1" applyAlignment="1">
      <alignment horizontal="right" vertical="top" wrapText="1"/>
    </xf>
    <xf numFmtId="164" fontId="3" fillId="0" borderId="0" xfId="1" applyNumberFormat="1" applyFont="1" applyBorder="1"/>
    <xf numFmtId="164" fontId="8" fillId="0" borderId="4" xfId="1" applyNumberFormat="1" applyFont="1" applyBorder="1" applyAlignment="1">
      <alignment horizontal="right" vertical="top"/>
    </xf>
    <xf numFmtId="38" fontId="9" fillId="0" borderId="0" xfId="0" applyNumberFormat="1" applyFont="1"/>
    <xf numFmtId="0" fontId="16" fillId="0" borderId="0" xfId="0" applyFont="1"/>
    <xf numFmtId="0" fontId="17" fillId="0" borderId="0" xfId="0" applyFont="1"/>
    <xf numFmtId="164" fontId="11" fillId="0" borderId="0" xfId="2" applyNumberFormat="1" applyFont="1" applyFill="1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</cellXfs>
  <cellStyles count="4">
    <cellStyle name="Comma" xfId="1" builtinId="3"/>
    <cellStyle name="Comma 2" xfId="2" xr:uid="{03B496B9-C89D-41DE-AD5F-24C2FF0D8DAE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Administration%20Budget%202025-2026.xlsx" TargetMode="External"/><Relationship Id="rId1" Type="http://schemas.openxmlformats.org/officeDocument/2006/relationships/externalLinkPath" Target="/Finance%20Restricted/Budget/2025-2026/Administration%20Budget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Fundraising%20Budget%202025-2026.xlsx" TargetMode="External"/><Relationship Id="rId1" Type="http://schemas.openxmlformats.org/officeDocument/2006/relationships/externalLinkPath" Target="/Finance%20Restricted/Budget/2025-2026/Fundraising%20Budget%202025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Special%20Events%20Budget%202025-2026.xlsx" TargetMode="External"/><Relationship Id="rId1" Type="http://schemas.openxmlformats.org/officeDocument/2006/relationships/externalLinkPath" Target="/Finance%20Restricted/Budget/2025-2026/Special%20Events%20Budget%202025-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Student%20Programs%202025-2026.xlsx" TargetMode="External"/><Relationship Id="rId1" Type="http://schemas.openxmlformats.org/officeDocument/2006/relationships/externalLinkPath" Target="/Finance%20Restricted/Budget/2025-2026/Student%20Programs%202025-20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viviano\Documents\Student%20Programs%202025-2026.xlsx" TargetMode="External"/><Relationship Id="rId1" Type="http://schemas.openxmlformats.org/officeDocument/2006/relationships/externalLinkPath" Target="file:///C:\Users\sviviano\Documents\Student%20Programs%202025-2026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Educator%20Programs%202025-2026.xlsx" TargetMode="External"/><Relationship Id="rId1" Type="http://schemas.openxmlformats.org/officeDocument/2006/relationships/externalLinkPath" Target="/Finance%20Restricted/Budget/2025-2026/Educator%20Programs%202025-2026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viviano\Documents\Educator%20Programs%202025-2026.xlsx" TargetMode="External"/><Relationship Id="rId1" Type="http://schemas.openxmlformats.org/officeDocument/2006/relationships/externalLinkPath" Target="file:///C:\Users\sviviano\Documents\Educator%20Programs%202025-2026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Shared%20Budget%202025-2026.xlsx" TargetMode="External"/><Relationship Id="rId1" Type="http://schemas.openxmlformats.org/officeDocument/2006/relationships/externalLinkPath" Target="/Finance%20Restricted/Budget/2025-2026/Shared%20Budget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min"/>
    </sheetNames>
    <sheetDataSet>
      <sheetData sheetId="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7000</v>
          </cell>
          <cell r="C13">
            <v>7000</v>
          </cell>
          <cell r="D13">
            <v>7000</v>
          </cell>
          <cell r="E13">
            <v>7000</v>
          </cell>
          <cell r="F13">
            <v>6500</v>
          </cell>
          <cell r="G13">
            <v>6500</v>
          </cell>
          <cell r="H13">
            <v>6500</v>
          </cell>
          <cell r="I13">
            <v>6500</v>
          </cell>
          <cell r="J13">
            <v>6500</v>
          </cell>
          <cell r="K13">
            <v>6500</v>
          </cell>
          <cell r="L13">
            <v>6500</v>
          </cell>
          <cell r="M13">
            <v>6500</v>
          </cell>
          <cell r="N13">
            <v>80000</v>
          </cell>
          <cell r="O13">
            <v>86000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/>
          <cell r="G14">
            <v>0</v>
          </cell>
          <cell r="H14"/>
          <cell r="I14"/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18617.570000000003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7000</v>
          </cell>
          <cell r="C16">
            <v>7000</v>
          </cell>
          <cell r="D16">
            <v>7000</v>
          </cell>
          <cell r="E16">
            <v>7000</v>
          </cell>
          <cell r="F16">
            <v>6500</v>
          </cell>
          <cell r="G16">
            <v>6500</v>
          </cell>
          <cell r="H16">
            <v>6500</v>
          </cell>
          <cell r="I16">
            <v>6500</v>
          </cell>
          <cell r="J16">
            <v>6500</v>
          </cell>
          <cell r="K16">
            <v>6500</v>
          </cell>
          <cell r="L16">
            <v>6500</v>
          </cell>
          <cell r="M16">
            <v>6500</v>
          </cell>
          <cell r="N16">
            <v>80000</v>
          </cell>
          <cell r="O16">
            <v>104617.57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B19">
            <v>7162.5</v>
          </cell>
          <cell r="C19">
            <v>7162.5</v>
          </cell>
          <cell r="D19">
            <v>7162.5</v>
          </cell>
          <cell r="E19">
            <v>7162.5</v>
          </cell>
          <cell r="F19">
            <v>7162.5</v>
          </cell>
          <cell r="G19">
            <v>7162.5</v>
          </cell>
          <cell r="H19">
            <v>7162.5</v>
          </cell>
          <cell r="I19">
            <v>7162.5</v>
          </cell>
          <cell r="J19">
            <v>7162.5</v>
          </cell>
          <cell r="K19">
            <v>7162.5</v>
          </cell>
          <cell r="L19">
            <v>7162.5</v>
          </cell>
          <cell r="M19">
            <v>7162.5</v>
          </cell>
          <cell r="N19">
            <v>85950</v>
          </cell>
          <cell r="O19">
            <v>75130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>
            <v>0</v>
          </cell>
          <cell r="N20">
            <v>0</v>
          </cell>
          <cell r="O20">
            <v>0</v>
          </cell>
        </row>
        <row r="21">
          <cell r="B21">
            <v>620.98874999999998</v>
          </cell>
          <cell r="C21">
            <v>620.98874999999998</v>
          </cell>
          <cell r="D21">
            <v>620.98874999999998</v>
          </cell>
          <cell r="E21">
            <v>620.98874999999998</v>
          </cell>
          <cell r="F21">
            <v>620.98874999999998</v>
          </cell>
          <cell r="G21">
            <v>620.98874999999998</v>
          </cell>
          <cell r="H21">
            <v>620.98874999999998</v>
          </cell>
          <cell r="I21">
            <v>620.98874999999998</v>
          </cell>
          <cell r="J21">
            <v>620.98874999999998</v>
          </cell>
          <cell r="K21">
            <v>620.98874999999998</v>
          </cell>
          <cell r="L21">
            <v>620.98874999999998</v>
          </cell>
          <cell r="M21">
            <v>620.98874999999998</v>
          </cell>
          <cell r="N21">
            <v>7451.8650000000016</v>
          </cell>
          <cell r="O21">
            <v>6378</v>
          </cell>
        </row>
        <row r="22">
          <cell r="B22">
            <v>978.2513377025374</v>
          </cell>
          <cell r="C22">
            <v>978.2513377025374</v>
          </cell>
          <cell r="D22">
            <v>978.2513377025374</v>
          </cell>
          <cell r="E22">
            <v>978.2513377025374</v>
          </cell>
          <cell r="F22">
            <v>978.2513377025374</v>
          </cell>
          <cell r="G22">
            <v>978.2513377025374</v>
          </cell>
          <cell r="H22">
            <v>978.2513377025374</v>
          </cell>
          <cell r="I22">
            <v>978.2513377025374</v>
          </cell>
          <cell r="J22">
            <v>978.2513377025374</v>
          </cell>
          <cell r="K22">
            <v>978.2513377025374</v>
          </cell>
          <cell r="L22">
            <v>978.2513377025374</v>
          </cell>
          <cell r="M22">
            <v>978.2513377025374</v>
          </cell>
          <cell r="N22">
            <v>11739.016052430447</v>
          </cell>
          <cell r="O22">
            <v>10557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>
            <v>0</v>
          </cell>
          <cell r="C27">
            <v>0</v>
          </cell>
          <cell r="D27">
            <v>11550</v>
          </cell>
          <cell r="E27">
            <v>5250</v>
          </cell>
          <cell r="F27">
            <v>0</v>
          </cell>
          <cell r="G27">
            <v>0</v>
          </cell>
          <cell r="H27">
            <v>1500</v>
          </cell>
          <cell r="I27">
            <v>3150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21450</v>
          </cell>
          <cell r="O27">
            <v>19854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2500</v>
          </cell>
          <cell r="C35">
            <v>2500</v>
          </cell>
          <cell r="D35">
            <v>2500</v>
          </cell>
          <cell r="E35">
            <v>2500</v>
          </cell>
          <cell r="F35">
            <v>2500</v>
          </cell>
          <cell r="G35">
            <v>2500</v>
          </cell>
          <cell r="H35">
            <v>2500</v>
          </cell>
          <cell r="I35">
            <v>2500</v>
          </cell>
          <cell r="J35">
            <v>2500</v>
          </cell>
          <cell r="K35">
            <v>2500</v>
          </cell>
          <cell r="L35">
            <v>2500</v>
          </cell>
          <cell r="M35">
            <v>2500</v>
          </cell>
          <cell r="N35">
            <v>30000</v>
          </cell>
          <cell r="O35">
            <v>1625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1150</v>
          </cell>
          <cell r="M39">
            <v>0</v>
          </cell>
          <cell r="N39">
            <v>1150</v>
          </cell>
          <cell r="O39">
            <v>1139.31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17300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17300</v>
          </cell>
          <cell r="O43">
            <v>17300</v>
          </cell>
        </row>
        <row r="44">
          <cell r="B44">
            <v>0</v>
          </cell>
          <cell r="C44">
            <v>60.02</v>
          </cell>
          <cell r="D44">
            <v>44.08</v>
          </cell>
          <cell r="E44">
            <v>44.9</v>
          </cell>
          <cell r="F44">
            <v>165.27</v>
          </cell>
          <cell r="G44">
            <v>48.29</v>
          </cell>
          <cell r="H44">
            <v>49.7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662.26</v>
          </cell>
          <cell r="O44">
            <v>662.26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70</v>
          </cell>
          <cell r="J46">
            <v>0</v>
          </cell>
          <cell r="K46">
            <v>359</v>
          </cell>
          <cell r="L46">
            <v>0</v>
          </cell>
          <cell r="M46">
            <v>0</v>
          </cell>
          <cell r="N46">
            <v>429</v>
          </cell>
          <cell r="O46">
            <v>429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>
            <v>0</v>
          </cell>
          <cell r="C52">
            <v>38.770000000000003</v>
          </cell>
          <cell r="D52">
            <v>0</v>
          </cell>
          <cell r="E52">
            <v>0</v>
          </cell>
          <cell r="F52">
            <v>48.75</v>
          </cell>
          <cell r="G52">
            <v>4500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4587.5200000000004</v>
          </cell>
          <cell r="O52">
            <v>4119.5200000000004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287.49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2213.4779657673494</v>
          </cell>
          <cell r="C66">
            <v>2213.4779657673494</v>
          </cell>
          <cell r="D66">
            <v>2213.4779657673494</v>
          </cell>
          <cell r="E66">
            <v>2213.4779657673494</v>
          </cell>
          <cell r="F66">
            <v>2213.4779657673494</v>
          </cell>
          <cell r="G66">
            <v>2213.4779657673494</v>
          </cell>
          <cell r="H66">
            <v>2213.4779657673494</v>
          </cell>
          <cell r="I66">
            <v>2213.4779657673494</v>
          </cell>
          <cell r="J66">
            <v>2213.4779657673494</v>
          </cell>
          <cell r="K66">
            <v>2213.4779657673494</v>
          </cell>
          <cell r="L66">
            <v>2213.4779657673494</v>
          </cell>
          <cell r="M66">
            <v>2213.4779657673494</v>
          </cell>
          <cell r="N66">
            <v>26561.735589208194</v>
          </cell>
          <cell r="O66">
            <v>24574.82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Fundraising"/>
      <sheetName val="Endowment"/>
    </sheetNames>
    <sheetDataSet>
      <sheetData sheetId="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5000</v>
          </cell>
          <cell r="L6">
            <v>0</v>
          </cell>
          <cell r="M6">
            <v>100</v>
          </cell>
          <cell r="N6">
            <v>5100</v>
          </cell>
          <cell r="O6">
            <v>5100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8309.94</v>
          </cell>
          <cell r="C8">
            <v>0</v>
          </cell>
          <cell r="D8">
            <v>11136.31</v>
          </cell>
          <cell r="E8">
            <v>7219.52</v>
          </cell>
          <cell r="F8">
            <v>104238.1</v>
          </cell>
          <cell r="G8">
            <v>63509.38</v>
          </cell>
          <cell r="H8">
            <v>125055.84</v>
          </cell>
          <cell r="I8">
            <v>86082.07</v>
          </cell>
          <cell r="J8">
            <v>16080.73</v>
          </cell>
          <cell r="K8">
            <v>1450.16</v>
          </cell>
          <cell r="L8">
            <v>5778.45</v>
          </cell>
          <cell r="M8">
            <v>50172.03</v>
          </cell>
          <cell r="N8">
            <v>479032.52999999991</v>
          </cell>
          <cell r="O8">
            <v>379328.52999999997</v>
          </cell>
        </row>
        <row r="9">
          <cell r="B9">
            <v>153.84</v>
          </cell>
          <cell r="C9">
            <v>0</v>
          </cell>
          <cell r="D9">
            <v>0</v>
          </cell>
          <cell r="E9">
            <v>425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2000</v>
          </cell>
          <cell r="K9">
            <v>0</v>
          </cell>
          <cell r="L9">
            <v>0</v>
          </cell>
          <cell r="M9">
            <v>80.38</v>
          </cell>
          <cell r="N9">
            <v>2659.2200000000003</v>
          </cell>
          <cell r="O9">
            <v>2659.2200000000003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3657.96</v>
          </cell>
          <cell r="I10">
            <v>1250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4907.96</v>
          </cell>
          <cell r="O10">
            <v>4907.96</v>
          </cell>
        </row>
        <row r="11">
          <cell r="B11">
            <v>0</v>
          </cell>
          <cell r="C11">
            <v>0</v>
          </cell>
          <cell r="D11"/>
          <cell r="E11"/>
          <cell r="F11"/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126163.66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8463.7800000000007</v>
          </cell>
          <cell r="C16">
            <v>0</v>
          </cell>
          <cell r="D16">
            <v>11136.31</v>
          </cell>
          <cell r="E16">
            <v>7644.52</v>
          </cell>
          <cell r="F16">
            <v>104238.1</v>
          </cell>
          <cell r="G16">
            <v>63509.38</v>
          </cell>
          <cell r="H16">
            <v>128713.8</v>
          </cell>
          <cell r="I16">
            <v>87332.07</v>
          </cell>
          <cell r="J16">
            <v>18080.73</v>
          </cell>
          <cell r="K16">
            <v>6450.16</v>
          </cell>
          <cell r="L16">
            <v>5778.45</v>
          </cell>
          <cell r="M16">
            <v>50352.409999999996</v>
          </cell>
          <cell r="N16">
            <v>491699.7099999999</v>
          </cell>
          <cell r="O16">
            <v>518159.37</v>
          </cell>
        </row>
        <row r="19">
          <cell r="B19">
            <v>19733.333333333332</v>
          </cell>
          <cell r="C19">
            <v>19733.333333333332</v>
          </cell>
          <cell r="D19">
            <v>19733.333333333332</v>
          </cell>
          <cell r="E19">
            <v>19733.333333333332</v>
          </cell>
          <cell r="F19">
            <v>19733.333333333332</v>
          </cell>
          <cell r="G19">
            <v>19733.333333333332</v>
          </cell>
          <cell r="H19">
            <v>19733.333333333332</v>
          </cell>
          <cell r="I19">
            <v>19733.333333333332</v>
          </cell>
          <cell r="J19">
            <v>19733.333333333332</v>
          </cell>
          <cell r="K19">
            <v>19733.333333333332</v>
          </cell>
          <cell r="L19">
            <v>19733.333333333332</v>
          </cell>
          <cell r="M19">
            <v>19733.333333333332</v>
          </cell>
          <cell r="N19">
            <v>236800.00000000003</v>
          </cell>
          <cell r="O19">
            <v>230248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>
            <v>1710.88</v>
          </cell>
          <cell r="C21">
            <v>1710.88</v>
          </cell>
          <cell r="D21">
            <v>1710.88</v>
          </cell>
          <cell r="E21">
            <v>1710.88</v>
          </cell>
          <cell r="F21">
            <v>1710.88</v>
          </cell>
          <cell r="G21">
            <v>1710.88</v>
          </cell>
          <cell r="H21">
            <v>1710.88</v>
          </cell>
          <cell r="I21">
            <v>1710.88</v>
          </cell>
          <cell r="J21">
            <v>1710.88</v>
          </cell>
          <cell r="K21">
            <v>1710.88</v>
          </cell>
          <cell r="L21">
            <v>1710.88</v>
          </cell>
          <cell r="M21">
            <v>1714.88</v>
          </cell>
          <cell r="N21">
            <v>20534.560000000009</v>
          </cell>
          <cell r="O21">
            <v>19483</v>
          </cell>
        </row>
        <row r="22">
          <cell r="B22">
            <v>2695.170643024559</v>
          </cell>
          <cell r="C22">
            <v>2695.170643024559</v>
          </cell>
          <cell r="D22">
            <v>2695.170643024559</v>
          </cell>
          <cell r="E22">
            <v>2695.170643024559</v>
          </cell>
          <cell r="F22">
            <v>2695.170643024559</v>
          </cell>
          <cell r="G22">
            <v>2695.170643024559</v>
          </cell>
          <cell r="H22">
            <v>2695.170643024559</v>
          </cell>
          <cell r="I22">
            <v>2695.170643024559</v>
          </cell>
          <cell r="J22">
            <v>2695.170643024559</v>
          </cell>
          <cell r="K22">
            <v>2695.170643024559</v>
          </cell>
          <cell r="L22">
            <v>2695.170643024559</v>
          </cell>
          <cell r="M22">
            <v>2395.170643024559</v>
          </cell>
          <cell r="N22">
            <v>32042.047716294703</v>
          </cell>
          <cell r="O22">
            <v>32259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850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17.420000000000002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17.420000000000002</v>
          </cell>
          <cell r="O26">
            <v>17.420000000000002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350</v>
          </cell>
          <cell r="L30">
            <v>0</v>
          </cell>
          <cell r="M30">
            <v>0</v>
          </cell>
          <cell r="N30">
            <v>350</v>
          </cell>
          <cell r="O30">
            <v>350</v>
          </cell>
        </row>
        <row r="31">
          <cell r="B31">
            <v>0</v>
          </cell>
          <cell r="C31">
            <v>600</v>
          </cell>
          <cell r="D31">
            <v>0</v>
          </cell>
          <cell r="E31">
            <v>5430</v>
          </cell>
          <cell r="F31">
            <v>3300</v>
          </cell>
          <cell r="G31">
            <v>330</v>
          </cell>
          <cell r="H31">
            <v>630</v>
          </cell>
          <cell r="I31">
            <v>390</v>
          </cell>
          <cell r="J31">
            <v>2000</v>
          </cell>
          <cell r="K31">
            <v>1500</v>
          </cell>
          <cell r="L31">
            <v>1000</v>
          </cell>
          <cell r="M31">
            <v>1000</v>
          </cell>
          <cell r="N31">
            <v>16180</v>
          </cell>
          <cell r="O31">
            <v>16180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2423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2423</v>
          </cell>
          <cell r="O32">
            <v>2423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1188</v>
          </cell>
          <cell r="H43">
            <v>17300</v>
          </cell>
          <cell r="I43">
            <v>0</v>
          </cell>
          <cell r="J43">
            <v>0</v>
          </cell>
          <cell r="K43">
            <v>0</v>
          </cell>
          <cell r="L43">
            <v>1500</v>
          </cell>
          <cell r="M43">
            <v>0</v>
          </cell>
          <cell r="N43">
            <v>19988</v>
          </cell>
          <cell r="O43">
            <v>19988</v>
          </cell>
        </row>
        <row r="44">
          <cell r="B44">
            <v>3.2</v>
          </cell>
          <cell r="C44">
            <v>55.67</v>
          </cell>
          <cell r="D44">
            <v>32.25</v>
          </cell>
          <cell r="E44">
            <v>84.9</v>
          </cell>
          <cell r="F44">
            <v>27.18</v>
          </cell>
          <cell r="G44">
            <v>42.74</v>
          </cell>
          <cell r="H44">
            <v>418.13</v>
          </cell>
          <cell r="I44">
            <v>109.33</v>
          </cell>
          <cell r="J44">
            <v>378.54</v>
          </cell>
          <cell r="K44">
            <v>71.349999999999994</v>
          </cell>
          <cell r="L44">
            <v>0</v>
          </cell>
          <cell r="M44">
            <v>57.06</v>
          </cell>
          <cell r="N44">
            <v>1280.3499999999999</v>
          </cell>
          <cell r="O44">
            <v>1280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41.97</v>
          </cell>
          <cell r="G51">
            <v>0</v>
          </cell>
          <cell r="H51">
            <v>0</v>
          </cell>
          <cell r="I51">
            <v>0</v>
          </cell>
          <cell r="J51">
            <v>69.959999999999994</v>
          </cell>
          <cell r="K51">
            <v>0</v>
          </cell>
          <cell r="L51">
            <v>0</v>
          </cell>
          <cell r="M51">
            <v>0</v>
          </cell>
          <cell r="N51">
            <v>111.92999999999999</v>
          </cell>
          <cell r="O51">
            <v>41.97</v>
          </cell>
        </row>
        <row r="52">
          <cell r="B52">
            <v>0</v>
          </cell>
          <cell r="C52">
            <v>156.30000000000001</v>
          </cell>
          <cell r="D52">
            <v>4350</v>
          </cell>
          <cell r="E52">
            <v>0</v>
          </cell>
          <cell r="F52">
            <v>9728.6</v>
          </cell>
          <cell r="G52">
            <v>0</v>
          </cell>
          <cell r="H52">
            <v>0</v>
          </cell>
          <cell r="I52">
            <v>0</v>
          </cell>
          <cell r="J52">
            <v>114.72</v>
          </cell>
          <cell r="K52">
            <v>0</v>
          </cell>
          <cell r="L52">
            <v>82.08</v>
          </cell>
          <cell r="M52">
            <v>0</v>
          </cell>
          <cell r="N52">
            <v>14431.7</v>
          </cell>
          <cell r="O52">
            <v>13466.770000000002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75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75</v>
          </cell>
          <cell r="O53">
            <v>75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1000</v>
          </cell>
          <cell r="F55">
            <v>0</v>
          </cell>
          <cell r="G55">
            <v>0</v>
          </cell>
          <cell r="H55">
            <v>15.33</v>
          </cell>
          <cell r="I55">
            <v>10</v>
          </cell>
          <cell r="J55">
            <v>0</v>
          </cell>
          <cell r="K55">
            <v>0</v>
          </cell>
          <cell r="L55">
            <v>0</v>
          </cell>
          <cell r="M55">
            <v>560</v>
          </cell>
          <cell r="N55">
            <v>1585.33</v>
          </cell>
          <cell r="O55">
            <v>1585</v>
          </cell>
        </row>
        <row r="56">
          <cell r="B56">
            <v>0</v>
          </cell>
          <cell r="C56">
            <v>2000</v>
          </cell>
          <cell r="D56">
            <v>1000</v>
          </cell>
          <cell r="E56">
            <v>1000</v>
          </cell>
          <cell r="F56">
            <v>1000</v>
          </cell>
          <cell r="G56">
            <v>1000</v>
          </cell>
          <cell r="H56">
            <v>0</v>
          </cell>
          <cell r="I56">
            <v>0</v>
          </cell>
          <cell r="J56">
            <v>1000</v>
          </cell>
          <cell r="K56">
            <v>0</v>
          </cell>
          <cell r="L56">
            <v>1000</v>
          </cell>
          <cell r="M56">
            <v>0</v>
          </cell>
          <cell r="N56">
            <v>8000</v>
          </cell>
          <cell r="O56">
            <v>1772.9</v>
          </cell>
        </row>
        <row r="57">
          <cell r="B57">
            <v>500</v>
          </cell>
          <cell r="C57">
            <v>2000</v>
          </cell>
          <cell r="D57">
            <v>1000</v>
          </cell>
          <cell r="E57">
            <v>500</v>
          </cell>
          <cell r="F57">
            <v>500</v>
          </cell>
          <cell r="G57">
            <v>0</v>
          </cell>
          <cell r="H57">
            <v>500</v>
          </cell>
          <cell r="I57">
            <v>200</v>
          </cell>
          <cell r="J57">
            <v>0</v>
          </cell>
          <cell r="K57">
            <v>1000</v>
          </cell>
          <cell r="L57">
            <v>100</v>
          </cell>
          <cell r="M57">
            <v>750</v>
          </cell>
          <cell r="N57">
            <v>7050</v>
          </cell>
          <cell r="O57">
            <v>3035.71</v>
          </cell>
        </row>
        <row r="58">
          <cell r="B58">
            <v>0</v>
          </cell>
          <cell r="C58">
            <v>635</v>
          </cell>
          <cell r="D58">
            <v>0</v>
          </cell>
          <cell r="E58">
            <v>0</v>
          </cell>
          <cell r="F58">
            <v>50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750</v>
          </cell>
          <cell r="L58">
            <v>0</v>
          </cell>
          <cell r="M58">
            <v>320</v>
          </cell>
          <cell r="N58">
            <v>1755</v>
          </cell>
          <cell r="O58">
            <v>1755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1500</v>
          </cell>
          <cell r="G59">
            <v>0</v>
          </cell>
          <cell r="H59">
            <v>0</v>
          </cell>
          <cell r="I59">
            <v>0</v>
          </cell>
          <cell r="J59">
            <v>1200</v>
          </cell>
          <cell r="K59">
            <v>0</v>
          </cell>
          <cell r="L59">
            <v>0</v>
          </cell>
          <cell r="M59">
            <v>0</v>
          </cell>
          <cell r="N59">
            <v>2700</v>
          </cell>
          <cell r="O59">
            <v>1132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10</v>
          </cell>
          <cell r="F60">
            <v>500</v>
          </cell>
          <cell r="G60">
            <v>0</v>
          </cell>
          <cell r="H60">
            <v>0</v>
          </cell>
          <cell r="I60">
            <v>0</v>
          </cell>
          <cell r="J60">
            <v>750</v>
          </cell>
          <cell r="K60">
            <v>0</v>
          </cell>
          <cell r="L60">
            <v>0</v>
          </cell>
          <cell r="M60">
            <v>36.049999999999997</v>
          </cell>
          <cell r="N60">
            <v>1296.05</v>
          </cell>
          <cell r="O60">
            <v>450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177.76</v>
          </cell>
          <cell r="F61">
            <v>1354.49</v>
          </cell>
          <cell r="G61">
            <v>1009.75</v>
          </cell>
          <cell r="H61">
            <v>0</v>
          </cell>
          <cell r="I61">
            <v>0</v>
          </cell>
          <cell r="J61">
            <v>0</v>
          </cell>
          <cell r="K61">
            <v>750</v>
          </cell>
          <cell r="L61">
            <v>0</v>
          </cell>
          <cell r="M61">
            <v>250</v>
          </cell>
          <cell r="N61">
            <v>3542</v>
          </cell>
          <cell r="O61">
            <v>3542</v>
          </cell>
        </row>
        <row r="62">
          <cell r="B62">
            <v>0</v>
          </cell>
          <cell r="C62">
            <v>689.45</v>
          </cell>
          <cell r="D62">
            <v>506.38</v>
          </cell>
          <cell r="E62">
            <v>0</v>
          </cell>
          <cell r="F62">
            <v>6249.41</v>
          </cell>
          <cell r="G62">
            <v>995.79</v>
          </cell>
          <cell r="H62">
            <v>657.12</v>
          </cell>
          <cell r="I62">
            <v>0</v>
          </cell>
          <cell r="J62">
            <v>751.48</v>
          </cell>
          <cell r="K62">
            <v>2560.64</v>
          </cell>
          <cell r="L62">
            <v>0</v>
          </cell>
          <cell r="M62">
            <v>1303.47</v>
          </cell>
          <cell r="N62">
            <v>13713.739999999998</v>
          </cell>
          <cell r="O62">
            <v>12410</v>
          </cell>
        </row>
        <row r="63">
          <cell r="B63">
            <v>0</v>
          </cell>
          <cell r="C63">
            <v>100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100</v>
          </cell>
          <cell r="O63">
            <v>100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6098.3313821257516</v>
          </cell>
          <cell r="C66">
            <v>6098.3313821257516</v>
          </cell>
          <cell r="D66">
            <v>6098.3313821257516</v>
          </cell>
          <cell r="E66">
            <v>6098.3313821257516</v>
          </cell>
          <cell r="F66">
            <v>6098.3313821257516</v>
          </cell>
          <cell r="G66">
            <v>6098.3313821257516</v>
          </cell>
          <cell r="H66">
            <v>6098.3313821257516</v>
          </cell>
          <cell r="I66">
            <v>6098.3313821257516</v>
          </cell>
          <cell r="J66">
            <v>6098.3313821257516</v>
          </cell>
          <cell r="K66">
            <v>6098.3313821257516</v>
          </cell>
          <cell r="L66">
            <v>6098.3313821257516</v>
          </cell>
          <cell r="M66">
            <v>6098.3313821257516</v>
          </cell>
          <cell r="N66">
            <v>73179.976585509023</v>
          </cell>
          <cell r="O66">
            <v>80314.87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cial Events"/>
      <sheetName val="NFC"/>
      <sheetName val="GA"/>
    </sheetNames>
    <sheetDataSet>
      <sheetData sheetId="0">
        <row r="6">
          <cell r="B6">
            <v>0</v>
          </cell>
          <cell r="C6">
            <v>0</v>
          </cell>
          <cell r="D6">
            <v>0</v>
          </cell>
          <cell r="E6">
            <v>70000</v>
          </cell>
          <cell r="F6">
            <v>0</v>
          </cell>
          <cell r="G6">
            <v>0</v>
          </cell>
          <cell r="H6">
            <v>0</v>
          </cell>
          <cell r="I6">
            <v>60000</v>
          </cell>
          <cell r="J6">
            <v>35250</v>
          </cell>
          <cell r="K6">
            <v>30000</v>
          </cell>
          <cell r="L6">
            <v>0</v>
          </cell>
          <cell r="M6">
            <v>0</v>
          </cell>
          <cell r="N6">
            <v>195250</v>
          </cell>
          <cell r="O6">
            <v>130250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0</v>
          </cell>
          <cell r="C8">
            <v>0</v>
          </cell>
          <cell r="D8">
            <v>1000</v>
          </cell>
          <cell r="E8">
            <v>0</v>
          </cell>
          <cell r="F8">
            <v>6000</v>
          </cell>
          <cell r="G8">
            <v>10392.5</v>
          </cell>
          <cell r="H8">
            <v>45650</v>
          </cell>
          <cell r="I8">
            <v>654019.01</v>
          </cell>
          <cell r="J8">
            <v>212016</v>
          </cell>
          <cell r="K8">
            <v>11500</v>
          </cell>
          <cell r="L8">
            <v>0</v>
          </cell>
          <cell r="M8">
            <v>15000</v>
          </cell>
          <cell r="N8">
            <v>955577.51</v>
          </cell>
          <cell r="O8">
            <v>926077.51</v>
          </cell>
        </row>
        <row r="9">
          <cell r="B9">
            <v>0</v>
          </cell>
          <cell r="C9">
            <v>0</v>
          </cell>
          <cell r="D9">
            <v>24863.5</v>
          </cell>
          <cell r="E9">
            <v>8000</v>
          </cell>
          <cell r="F9">
            <v>0</v>
          </cell>
          <cell r="G9">
            <v>3000</v>
          </cell>
          <cell r="H9">
            <v>33681.660000000003</v>
          </cell>
          <cell r="I9">
            <v>10000</v>
          </cell>
          <cell r="J9">
            <v>40000</v>
          </cell>
          <cell r="K9">
            <v>3250</v>
          </cell>
          <cell r="L9">
            <v>0</v>
          </cell>
          <cell r="M9">
            <v>0</v>
          </cell>
          <cell r="N9">
            <v>122795.16</v>
          </cell>
          <cell r="O9">
            <v>97795.16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3000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3000</v>
          </cell>
          <cell r="O10">
            <v>3000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25863.5</v>
          </cell>
          <cell r="E16">
            <v>81000</v>
          </cell>
          <cell r="F16">
            <v>6000</v>
          </cell>
          <cell r="G16">
            <v>13392.5</v>
          </cell>
          <cell r="H16">
            <v>79331.66</v>
          </cell>
          <cell r="I16">
            <v>724019.01</v>
          </cell>
          <cell r="J16">
            <v>287266</v>
          </cell>
          <cell r="K16">
            <v>44750</v>
          </cell>
          <cell r="L16">
            <v>0</v>
          </cell>
          <cell r="M16">
            <v>15000</v>
          </cell>
          <cell r="N16">
            <v>1276622.67</v>
          </cell>
          <cell r="O16">
            <v>1157122.67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2800</v>
          </cell>
          <cell r="J30">
            <v>0</v>
          </cell>
          <cell r="K30">
            <v>0</v>
          </cell>
          <cell r="L30">
            <v>2200</v>
          </cell>
          <cell r="M30">
            <v>0</v>
          </cell>
          <cell r="N30">
            <v>5000</v>
          </cell>
          <cell r="O30">
            <v>5000</v>
          </cell>
        </row>
        <row r="31">
          <cell r="B31">
            <v>0</v>
          </cell>
          <cell r="C31">
            <v>300</v>
          </cell>
          <cell r="D31">
            <v>300</v>
          </cell>
          <cell r="E31">
            <v>345</v>
          </cell>
          <cell r="F31">
            <v>675</v>
          </cell>
          <cell r="G31">
            <v>1500</v>
          </cell>
          <cell r="H31">
            <v>990</v>
          </cell>
          <cell r="I31">
            <v>810</v>
          </cell>
          <cell r="J31">
            <v>1710</v>
          </cell>
          <cell r="K31">
            <v>3120</v>
          </cell>
          <cell r="L31">
            <v>1200</v>
          </cell>
          <cell r="M31">
            <v>750</v>
          </cell>
          <cell r="N31">
            <v>11700</v>
          </cell>
          <cell r="O31">
            <v>11700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31673.25</v>
          </cell>
          <cell r="K32">
            <v>15000</v>
          </cell>
          <cell r="L32">
            <v>15000</v>
          </cell>
          <cell r="M32">
            <v>0</v>
          </cell>
          <cell r="N32">
            <v>61673.25</v>
          </cell>
          <cell r="O32">
            <v>24173.25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3250</v>
          </cell>
          <cell r="F33">
            <v>0</v>
          </cell>
          <cell r="G33">
            <v>0</v>
          </cell>
          <cell r="H33">
            <v>0</v>
          </cell>
          <cell r="I33">
            <v>3500</v>
          </cell>
          <cell r="J33">
            <v>3250</v>
          </cell>
          <cell r="K33">
            <v>0</v>
          </cell>
          <cell r="L33">
            <v>0</v>
          </cell>
          <cell r="M33">
            <v>0</v>
          </cell>
          <cell r="N33">
            <v>10000</v>
          </cell>
          <cell r="O33">
            <v>8955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2500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2500</v>
          </cell>
          <cell r="O43">
            <v>2500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271.95999999999998</v>
          </cell>
          <cell r="I44">
            <v>7171.85</v>
          </cell>
          <cell r="J44">
            <v>421.8</v>
          </cell>
          <cell r="K44">
            <v>0</v>
          </cell>
          <cell r="L44">
            <v>0</v>
          </cell>
          <cell r="M44">
            <v>0</v>
          </cell>
          <cell r="N44">
            <v>7865.6100000000006</v>
          </cell>
          <cell r="O44">
            <v>7865.6100000000006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96</v>
          </cell>
          <cell r="I51">
            <v>170.76</v>
          </cell>
          <cell r="J51">
            <v>738</v>
          </cell>
          <cell r="K51">
            <v>0</v>
          </cell>
          <cell r="L51">
            <v>5000</v>
          </cell>
          <cell r="M51">
            <v>0</v>
          </cell>
          <cell r="N51">
            <v>6004.76</v>
          </cell>
          <cell r="O51">
            <v>2004.76</v>
          </cell>
        </row>
        <row r="52">
          <cell r="B52">
            <v>0</v>
          </cell>
          <cell r="C52">
            <v>0</v>
          </cell>
          <cell r="D52">
            <v>81675</v>
          </cell>
          <cell r="E52">
            <v>0</v>
          </cell>
          <cell r="F52">
            <v>0</v>
          </cell>
          <cell r="G52">
            <v>0</v>
          </cell>
          <cell r="H52">
            <v>5000</v>
          </cell>
          <cell r="I52">
            <v>129013.92000000001</v>
          </cell>
          <cell r="J52">
            <v>15000</v>
          </cell>
          <cell r="K52">
            <v>225</v>
          </cell>
          <cell r="L52">
            <v>50000</v>
          </cell>
          <cell r="M52">
            <v>0</v>
          </cell>
          <cell r="N52">
            <v>280913.92000000004</v>
          </cell>
          <cell r="O52">
            <v>230472.82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160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160</v>
          </cell>
          <cell r="O53">
            <v>160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500</v>
          </cell>
          <cell r="M61">
            <v>0</v>
          </cell>
          <cell r="N61">
            <v>500</v>
          </cell>
          <cell r="O61">
            <v>500</v>
          </cell>
        </row>
        <row r="62">
          <cell r="B62">
            <v>0</v>
          </cell>
          <cell r="C62">
            <v>683.61</v>
          </cell>
          <cell r="D62">
            <v>465.42</v>
          </cell>
          <cell r="E62">
            <v>92.3</v>
          </cell>
          <cell r="F62">
            <v>0</v>
          </cell>
          <cell r="G62">
            <v>0</v>
          </cell>
          <cell r="H62">
            <v>7527.35</v>
          </cell>
          <cell r="I62">
            <v>3314.52</v>
          </cell>
          <cell r="J62">
            <v>218</v>
          </cell>
          <cell r="K62">
            <v>7000</v>
          </cell>
          <cell r="L62">
            <v>1000</v>
          </cell>
          <cell r="M62">
            <v>0</v>
          </cell>
          <cell r="N62">
            <v>20301.2</v>
          </cell>
          <cell r="O62">
            <v>13639.880000000001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750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750</v>
          </cell>
          <cell r="O64">
            <v>750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General"/>
      <sheetName val="CCP"/>
      <sheetName val="TSIC"/>
      <sheetName val="Entrepreneur"/>
      <sheetName val="Tech Pathways"/>
      <sheetName val="Other Student Scholarships"/>
    </sheetNames>
    <sheetDataSet>
      <sheetData sheetId="0">
        <row r="6">
          <cell r="B6">
            <v>56250</v>
          </cell>
          <cell r="C6">
            <v>10000</v>
          </cell>
          <cell r="D6">
            <v>50000</v>
          </cell>
          <cell r="E6">
            <v>310000</v>
          </cell>
          <cell r="F6">
            <v>122979.93</v>
          </cell>
          <cell r="G6">
            <v>40000</v>
          </cell>
          <cell r="H6">
            <v>0</v>
          </cell>
          <cell r="I6">
            <v>91385.22</v>
          </cell>
          <cell r="J6">
            <v>13000</v>
          </cell>
          <cell r="K6">
            <v>60135</v>
          </cell>
          <cell r="L6">
            <v>76250</v>
          </cell>
          <cell r="M6">
            <v>35135</v>
          </cell>
          <cell r="N6">
            <v>865135.15</v>
          </cell>
          <cell r="O6">
            <v>843635.15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0</v>
          </cell>
          <cell r="C8">
            <v>363.32</v>
          </cell>
          <cell r="D8">
            <v>8052.12</v>
          </cell>
          <cell r="E8">
            <v>130000</v>
          </cell>
          <cell r="F8">
            <v>0</v>
          </cell>
          <cell r="G8">
            <v>38403.94</v>
          </cell>
          <cell r="H8">
            <v>500</v>
          </cell>
          <cell r="I8">
            <v>0</v>
          </cell>
          <cell r="J8">
            <v>0</v>
          </cell>
          <cell r="K8">
            <v>78103.94</v>
          </cell>
          <cell r="L8">
            <v>17026.22</v>
          </cell>
          <cell r="M8">
            <v>30000</v>
          </cell>
          <cell r="N8">
            <v>302449.54000000004</v>
          </cell>
          <cell r="O8">
            <v>284549.54000000004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5000</v>
          </cell>
          <cell r="F9">
            <v>0</v>
          </cell>
          <cell r="G9">
            <v>75000</v>
          </cell>
          <cell r="H9">
            <v>0</v>
          </cell>
          <cell r="I9">
            <v>7500</v>
          </cell>
          <cell r="J9">
            <v>0</v>
          </cell>
          <cell r="K9">
            <v>10000</v>
          </cell>
          <cell r="L9">
            <v>0</v>
          </cell>
          <cell r="M9">
            <v>46000</v>
          </cell>
          <cell r="N9">
            <v>143500</v>
          </cell>
          <cell r="O9">
            <v>143500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10000</v>
          </cell>
          <cell r="J10">
            <v>0</v>
          </cell>
          <cell r="K10">
            <v>7000</v>
          </cell>
          <cell r="L10">
            <v>0</v>
          </cell>
          <cell r="M10">
            <v>0</v>
          </cell>
          <cell r="N10">
            <v>17000</v>
          </cell>
          <cell r="O10">
            <v>17000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56250</v>
          </cell>
          <cell r="C16">
            <v>10363.32</v>
          </cell>
          <cell r="D16">
            <v>58052.12</v>
          </cell>
          <cell r="E16">
            <v>445000</v>
          </cell>
          <cell r="F16">
            <v>122979.93</v>
          </cell>
          <cell r="G16">
            <v>153403.94</v>
          </cell>
          <cell r="H16">
            <v>500</v>
          </cell>
          <cell r="I16">
            <v>108885.22</v>
          </cell>
          <cell r="J16">
            <v>13000</v>
          </cell>
          <cell r="K16">
            <v>155238.94</v>
          </cell>
          <cell r="L16">
            <v>93276.22</v>
          </cell>
          <cell r="M16">
            <v>111135</v>
          </cell>
          <cell r="N16">
            <v>1328084.69</v>
          </cell>
          <cell r="O16">
            <v>1288684.69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B19">
            <v>82236.5</v>
          </cell>
          <cell r="C19">
            <v>82236.5</v>
          </cell>
          <cell r="D19">
            <v>82236.5</v>
          </cell>
          <cell r="E19">
            <v>82236.5</v>
          </cell>
          <cell r="F19">
            <v>82236.5</v>
          </cell>
          <cell r="G19">
            <v>82236.5</v>
          </cell>
          <cell r="H19">
            <v>82236.5</v>
          </cell>
          <cell r="I19">
            <v>82236.5</v>
          </cell>
          <cell r="J19">
            <v>82236.5</v>
          </cell>
          <cell r="K19">
            <v>82236.5</v>
          </cell>
          <cell r="L19">
            <v>82236.5</v>
          </cell>
          <cell r="M19">
            <v>82236.5</v>
          </cell>
          <cell r="N19">
            <v>986838</v>
          </cell>
          <cell r="O19">
            <v>827895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>
            <v>7129.9045500000002</v>
          </cell>
          <cell r="C21">
            <v>7129.9045500000002</v>
          </cell>
          <cell r="D21">
            <v>7129.9045500000002</v>
          </cell>
          <cell r="E21">
            <v>7129.9045500000002</v>
          </cell>
          <cell r="F21">
            <v>7129.9045500000002</v>
          </cell>
          <cell r="G21">
            <v>7129.9045500000002</v>
          </cell>
          <cell r="H21">
            <v>7129.9045500000002</v>
          </cell>
          <cell r="I21">
            <v>7129.9045500000002</v>
          </cell>
          <cell r="J21">
            <v>7129.9045500000002</v>
          </cell>
          <cell r="K21">
            <v>7129.9045500000002</v>
          </cell>
          <cell r="L21">
            <v>7129.9045500000002</v>
          </cell>
          <cell r="M21">
            <v>7129.9045500000002</v>
          </cell>
          <cell r="N21">
            <v>85558.854600000006</v>
          </cell>
          <cell r="O21">
            <v>70943</v>
          </cell>
        </row>
        <row r="22">
          <cell r="B22">
            <v>11231.827732352491</v>
          </cell>
          <cell r="C22">
            <v>11231.827732352491</v>
          </cell>
          <cell r="D22">
            <v>11231.827732352491</v>
          </cell>
          <cell r="E22">
            <v>11231.827732352491</v>
          </cell>
          <cell r="F22">
            <v>11231.827732352491</v>
          </cell>
          <cell r="G22">
            <v>11231.827732352491</v>
          </cell>
          <cell r="H22">
            <v>11231.827732352491</v>
          </cell>
          <cell r="I22">
            <v>11231.827732352491</v>
          </cell>
          <cell r="J22">
            <v>11231.827732352491</v>
          </cell>
          <cell r="K22">
            <v>11231.827732352491</v>
          </cell>
          <cell r="L22">
            <v>11231.827732352491</v>
          </cell>
          <cell r="M22">
            <v>11231.827732352491</v>
          </cell>
          <cell r="N22">
            <v>134781.93278822984</v>
          </cell>
          <cell r="O22">
            <v>115447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26.2</v>
          </cell>
          <cell r="H26">
            <v>30.69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56.89</v>
          </cell>
          <cell r="O26">
            <v>56.89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850</v>
          </cell>
          <cell r="M30">
            <v>0</v>
          </cell>
          <cell r="N30">
            <v>850</v>
          </cell>
          <cell r="O30">
            <v>850</v>
          </cell>
        </row>
        <row r="31">
          <cell r="B31">
            <v>0</v>
          </cell>
          <cell r="C31">
            <v>0</v>
          </cell>
          <cell r="D31">
            <v>1500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1500</v>
          </cell>
          <cell r="M31">
            <v>2500</v>
          </cell>
          <cell r="N31">
            <v>5500</v>
          </cell>
          <cell r="O31">
            <v>4000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1000</v>
          </cell>
          <cell r="I32">
            <v>0</v>
          </cell>
          <cell r="J32">
            <v>0</v>
          </cell>
          <cell r="K32">
            <v>3500</v>
          </cell>
          <cell r="L32">
            <v>0</v>
          </cell>
          <cell r="M32">
            <v>0</v>
          </cell>
          <cell r="N32">
            <v>4500</v>
          </cell>
          <cell r="O32">
            <v>3750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5000</v>
          </cell>
          <cell r="F34">
            <v>0</v>
          </cell>
          <cell r="G34">
            <v>0</v>
          </cell>
          <cell r="H34">
            <v>12325</v>
          </cell>
          <cell r="I34">
            <v>0</v>
          </cell>
          <cell r="J34">
            <v>0</v>
          </cell>
          <cell r="K34">
            <v>6500</v>
          </cell>
          <cell r="L34">
            <v>0</v>
          </cell>
          <cell r="M34">
            <v>0</v>
          </cell>
          <cell r="N34">
            <v>23825</v>
          </cell>
          <cell r="O34">
            <v>18825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130.1</v>
          </cell>
          <cell r="E39">
            <v>46.62</v>
          </cell>
          <cell r="F39">
            <v>0</v>
          </cell>
          <cell r="G39">
            <v>100</v>
          </cell>
          <cell r="H39">
            <v>0</v>
          </cell>
          <cell r="I39">
            <v>199.48000000000002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476.20000000000005</v>
          </cell>
          <cell r="O39">
            <v>10369.15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735</v>
          </cell>
          <cell r="C43">
            <v>8899</v>
          </cell>
          <cell r="D43">
            <v>3083.4</v>
          </cell>
          <cell r="E43">
            <v>161</v>
          </cell>
          <cell r="F43">
            <v>817</v>
          </cell>
          <cell r="G43">
            <v>0</v>
          </cell>
          <cell r="H43">
            <v>0</v>
          </cell>
          <cell r="I43">
            <v>180</v>
          </cell>
          <cell r="J43">
            <v>0</v>
          </cell>
          <cell r="K43">
            <v>0</v>
          </cell>
          <cell r="L43">
            <v>0</v>
          </cell>
          <cell r="M43">
            <v>3200</v>
          </cell>
          <cell r="N43">
            <v>17075.400000000001</v>
          </cell>
          <cell r="O43">
            <v>17075.400000000001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376</v>
          </cell>
          <cell r="F48">
            <v>500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120000</v>
          </cell>
          <cell r="M48">
            <v>0</v>
          </cell>
          <cell r="N48">
            <v>120876</v>
          </cell>
          <cell r="O48">
            <v>147817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450</v>
          </cell>
          <cell r="M50">
            <v>0</v>
          </cell>
          <cell r="N50">
            <v>450</v>
          </cell>
          <cell r="O50">
            <v>450</v>
          </cell>
        </row>
        <row r="51">
          <cell r="B51">
            <v>1000</v>
          </cell>
          <cell r="C51">
            <v>4500</v>
          </cell>
          <cell r="D51">
            <v>773.97</v>
          </cell>
          <cell r="E51">
            <v>2500</v>
          </cell>
          <cell r="F51">
            <v>500</v>
          </cell>
          <cell r="G51">
            <v>2000</v>
          </cell>
          <cell r="H51">
            <v>500</v>
          </cell>
          <cell r="I51">
            <v>2500</v>
          </cell>
          <cell r="J51">
            <v>1000</v>
          </cell>
          <cell r="K51">
            <v>6500</v>
          </cell>
          <cell r="L51">
            <v>10000</v>
          </cell>
          <cell r="M51">
            <v>14495</v>
          </cell>
          <cell r="N51">
            <v>46268.97</v>
          </cell>
          <cell r="O51">
            <v>41071.140000000007</v>
          </cell>
        </row>
        <row r="52">
          <cell r="B52">
            <v>456</v>
          </cell>
          <cell r="C52">
            <v>2022.76</v>
          </cell>
          <cell r="D52">
            <v>1200</v>
          </cell>
          <cell r="E52">
            <v>185.47</v>
          </cell>
          <cell r="F52">
            <v>0</v>
          </cell>
          <cell r="G52">
            <v>440.11</v>
          </cell>
          <cell r="H52">
            <v>0</v>
          </cell>
          <cell r="I52">
            <v>0</v>
          </cell>
          <cell r="J52">
            <v>232</v>
          </cell>
          <cell r="K52">
            <v>10500</v>
          </cell>
          <cell r="L52">
            <v>500</v>
          </cell>
          <cell r="M52">
            <v>3120</v>
          </cell>
          <cell r="N52">
            <v>18656.34</v>
          </cell>
          <cell r="O52">
            <v>18656.48</v>
          </cell>
        </row>
        <row r="53">
          <cell r="B53">
            <v>2515.64</v>
          </cell>
          <cell r="C53">
            <v>10415.6</v>
          </cell>
          <cell r="D53">
            <v>0</v>
          </cell>
          <cell r="E53">
            <v>1408.75</v>
          </cell>
          <cell r="F53">
            <v>1207.5</v>
          </cell>
          <cell r="G53">
            <v>1207.5</v>
          </cell>
          <cell r="H53">
            <v>0</v>
          </cell>
          <cell r="I53">
            <v>0</v>
          </cell>
          <cell r="J53">
            <v>1000</v>
          </cell>
          <cell r="K53">
            <v>0</v>
          </cell>
          <cell r="L53">
            <v>0</v>
          </cell>
          <cell r="M53">
            <v>10000</v>
          </cell>
          <cell r="N53">
            <v>27754.989999999998</v>
          </cell>
          <cell r="O53">
            <v>27755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250</v>
          </cell>
          <cell r="K54">
            <v>250</v>
          </cell>
          <cell r="L54">
            <v>0</v>
          </cell>
          <cell r="M54">
            <v>0</v>
          </cell>
          <cell r="N54">
            <v>500</v>
          </cell>
          <cell r="O54">
            <v>500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65.23</v>
          </cell>
          <cell r="G55">
            <v>71.16</v>
          </cell>
          <cell r="H55">
            <v>0</v>
          </cell>
          <cell r="I55">
            <v>0</v>
          </cell>
          <cell r="J55">
            <v>0</v>
          </cell>
          <cell r="K55">
            <v>1000</v>
          </cell>
          <cell r="L55">
            <v>0</v>
          </cell>
          <cell r="M55">
            <v>0</v>
          </cell>
          <cell r="N55">
            <v>1136.3899999999999</v>
          </cell>
          <cell r="O55">
            <v>1136.3899999999999</v>
          </cell>
        </row>
        <row r="56">
          <cell r="B56">
            <v>1000</v>
          </cell>
          <cell r="C56">
            <v>1000</v>
          </cell>
          <cell r="D56">
            <v>1000</v>
          </cell>
          <cell r="E56">
            <v>0</v>
          </cell>
          <cell r="F56">
            <v>1000</v>
          </cell>
          <cell r="G56">
            <v>0</v>
          </cell>
          <cell r="H56">
            <v>1000</v>
          </cell>
          <cell r="I56">
            <v>1000</v>
          </cell>
          <cell r="J56">
            <v>0</v>
          </cell>
          <cell r="K56">
            <v>2000</v>
          </cell>
          <cell r="L56">
            <v>0</v>
          </cell>
          <cell r="M56">
            <v>2000</v>
          </cell>
          <cell r="N56">
            <v>10000</v>
          </cell>
          <cell r="O56">
            <v>8654.89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900</v>
          </cell>
          <cell r="N58">
            <v>900</v>
          </cell>
          <cell r="O58">
            <v>900</v>
          </cell>
        </row>
        <row r="59">
          <cell r="B59">
            <v>845.13</v>
          </cell>
          <cell r="C59">
            <v>2017.87</v>
          </cell>
          <cell r="D59">
            <v>500</v>
          </cell>
          <cell r="E59">
            <v>625.85</v>
          </cell>
          <cell r="F59">
            <v>1000</v>
          </cell>
          <cell r="G59">
            <v>500</v>
          </cell>
          <cell r="H59">
            <v>0</v>
          </cell>
          <cell r="I59">
            <v>1000</v>
          </cell>
          <cell r="J59">
            <v>1000</v>
          </cell>
          <cell r="K59">
            <v>500</v>
          </cell>
          <cell r="L59">
            <v>500</v>
          </cell>
          <cell r="M59">
            <v>1350</v>
          </cell>
          <cell r="N59">
            <v>9838.85</v>
          </cell>
          <cell r="O59">
            <v>5038.6499999999996</v>
          </cell>
        </row>
        <row r="60">
          <cell r="B60">
            <v>0</v>
          </cell>
          <cell r="C60">
            <v>2000</v>
          </cell>
          <cell r="D60">
            <v>0</v>
          </cell>
          <cell r="E60">
            <v>0</v>
          </cell>
          <cell r="F60">
            <v>3000</v>
          </cell>
          <cell r="G60">
            <v>0</v>
          </cell>
          <cell r="H60">
            <v>0</v>
          </cell>
          <cell r="I60">
            <v>750</v>
          </cell>
          <cell r="J60">
            <v>2500</v>
          </cell>
          <cell r="K60">
            <v>3000</v>
          </cell>
          <cell r="L60">
            <v>0</v>
          </cell>
          <cell r="M60">
            <v>3200</v>
          </cell>
          <cell r="N60">
            <v>14450</v>
          </cell>
          <cell r="O60">
            <v>7802.39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1500</v>
          </cell>
          <cell r="K62">
            <v>0</v>
          </cell>
          <cell r="L62">
            <v>1000</v>
          </cell>
          <cell r="M62">
            <v>0</v>
          </cell>
          <cell r="N62">
            <v>2500</v>
          </cell>
          <cell r="O62">
            <v>2415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1600</v>
          </cell>
          <cell r="L63">
            <v>500</v>
          </cell>
          <cell r="M63">
            <v>0</v>
          </cell>
          <cell r="N63">
            <v>2100</v>
          </cell>
          <cell r="O63">
            <v>2212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25414.126454705285</v>
          </cell>
          <cell r="C66">
            <v>25414.126454705285</v>
          </cell>
          <cell r="D66">
            <v>25414.126454705285</v>
          </cell>
          <cell r="E66">
            <v>25414.126454705285</v>
          </cell>
          <cell r="F66">
            <v>25414.126454705285</v>
          </cell>
          <cell r="G66">
            <v>25414.126454705285</v>
          </cell>
          <cell r="H66">
            <v>25414.126454705285</v>
          </cell>
          <cell r="I66">
            <v>25414.126454705285</v>
          </cell>
          <cell r="J66">
            <v>25414.126454705285</v>
          </cell>
          <cell r="K66">
            <v>25414.126454705285</v>
          </cell>
          <cell r="L66">
            <v>25414.126454705285</v>
          </cell>
          <cell r="M66">
            <v>25414.126454705285</v>
          </cell>
          <cell r="N66">
            <v>304969.51745646336</v>
          </cell>
          <cell r="O66">
            <v>291723.75999999995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General"/>
      <sheetName val="CCP"/>
      <sheetName val="TSIC"/>
      <sheetName val="Entrepreneur"/>
      <sheetName val="Tech Pathways"/>
      <sheetName val="Other Student Scholarships"/>
    </sheetNames>
    <sheetDataSet>
      <sheetData sheetId="0"/>
      <sheetData sheetId="1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2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3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4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5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General"/>
      <sheetName val="Teacher Grants"/>
      <sheetName val="Golden Apple"/>
      <sheetName val="Other Educator"/>
    </sheetNames>
    <sheetDataSet>
      <sheetData sheetId="0">
        <row r="7">
          <cell r="B7">
            <v>7033</v>
          </cell>
          <cell r="C7">
            <v>0</v>
          </cell>
          <cell r="D7">
            <v>22835</v>
          </cell>
          <cell r="E7">
            <v>65000</v>
          </cell>
          <cell r="F7">
            <v>71091.33</v>
          </cell>
          <cell r="G7">
            <v>13754</v>
          </cell>
          <cell r="H7">
            <v>55804.86</v>
          </cell>
          <cell r="I7">
            <v>1000</v>
          </cell>
          <cell r="J7">
            <v>1000</v>
          </cell>
          <cell r="K7">
            <v>0</v>
          </cell>
          <cell r="L7">
            <v>0</v>
          </cell>
          <cell r="M7">
            <v>0</v>
          </cell>
          <cell r="N7">
            <v>237518.19</v>
          </cell>
          <cell r="O7">
            <v>237518.19</v>
          </cell>
        </row>
        <row r="8">
          <cell r="B8">
            <v>3152.81</v>
          </cell>
          <cell r="C8">
            <v>940</v>
          </cell>
          <cell r="D8">
            <v>600</v>
          </cell>
          <cell r="E8">
            <v>700</v>
          </cell>
          <cell r="F8">
            <v>720</v>
          </cell>
          <cell r="G8">
            <v>1080</v>
          </cell>
          <cell r="H8">
            <v>480</v>
          </cell>
          <cell r="I8">
            <v>780</v>
          </cell>
          <cell r="J8">
            <v>540</v>
          </cell>
          <cell r="K8">
            <v>720</v>
          </cell>
          <cell r="L8">
            <v>480</v>
          </cell>
          <cell r="M8">
            <v>960</v>
          </cell>
          <cell r="N8">
            <v>11152.81</v>
          </cell>
          <cell r="O8">
            <v>11152.81</v>
          </cell>
        </row>
        <row r="9">
          <cell r="B9">
            <v>682.15</v>
          </cell>
          <cell r="C9">
            <v>13944.17</v>
          </cell>
          <cell r="D9">
            <v>31962.13</v>
          </cell>
          <cell r="E9">
            <v>1738.87</v>
          </cell>
          <cell r="F9">
            <v>11746.2</v>
          </cell>
          <cell r="G9">
            <v>5950</v>
          </cell>
          <cell r="H9">
            <v>6722.35</v>
          </cell>
          <cell r="I9">
            <v>0</v>
          </cell>
          <cell r="J9">
            <v>8103.9400000000005</v>
          </cell>
          <cell r="K9">
            <v>2000</v>
          </cell>
          <cell r="L9">
            <v>0</v>
          </cell>
          <cell r="M9">
            <v>0</v>
          </cell>
          <cell r="N9">
            <v>82849.810000000012</v>
          </cell>
          <cell r="O9">
            <v>86314.87000000001</v>
          </cell>
        </row>
        <row r="10">
          <cell r="B10">
            <v>0</v>
          </cell>
          <cell r="C10">
            <v>3208.46</v>
          </cell>
          <cell r="D10">
            <v>4574.6899999999996</v>
          </cell>
          <cell r="E10">
            <v>2500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5000</v>
          </cell>
          <cell r="L10">
            <v>0</v>
          </cell>
          <cell r="M10">
            <v>0</v>
          </cell>
          <cell r="N10">
            <v>15283.15</v>
          </cell>
          <cell r="O10">
            <v>15283.15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289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1500</v>
          </cell>
          <cell r="N11">
            <v>1789</v>
          </cell>
          <cell r="O11">
            <v>1789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>
            <v>10867.96</v>
          </cell>
          <cell r="C17">
            <v>18092.63</v>
          </cell>
          <cell r="D17">
            <v>59971.820000000007</v>
          </cell>
          <cell r="E17">
            <v>69938.87</v>
          </cell>
          <cell r="F17">
            <v>83557.53</v>
          </cell>
          <cell r="G17">
            <v>21073</v>
          </cell>
          <cell r="H17">
            <v>63007.21</v>
          </cell>
          <cell r="I17">
            <v>1780</v>
          </cell>
          <cell r="J17">
            <v>9643.94</v>
          </cell>
          <cell r="K17">
            <v>7720</v>
          </cell>
          <cell r="L17">
            <v>480</v>
          </cell>
          <cell r="M17">
            <v>2460</v>
          </cell>
          <cell r="N17">
            <v>348592.96</v>
          </cell>
          <cell r="O17">
            <v>352058.02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>
            <v>27159.333333333336</v>
          </cell>
          <cell r="C20">
            <v>27159.333333333336</v>
          </cell>
          <cell r="D20">
            <v>27159.333333333336</v>
          </cell>
          <cell r="E20">
            <v>27159.333333333336</v>
          </cell>
          <cell r="F20">
            <v>27159.333333333336</v>
          </cell>
          <cell r="G20">
            <v>27159.333333333336</v>
          </cell>
          <cell r="H20">
            <v>27159.333333333336</v>
          </cell>
          <cell r="I20">
            <v>27159.333333333336</v>
          </cell>
          <cell r="J20">
            <v>27159.333333333336</v>
          </cell>
          <cell r="K20">
            <v>27159.333333333336</v>
          </cell>
          <cell r="L20">
            <v>27159.333333333336</v>
          </cell>
          <cell r="M20">
            <v>27159.333333333336</v>
          </cell>
          <cell r="N20">
            <v>325912</v>
          </cell>
          <cell r="O20">
            <v>225904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>
            <v>2354.7142000000003</v>
          </cell>
          <cell r="C22">
            <v>2354.7142000000003</v>
          </cell>
          <cell r="D22">
            <v>2354.7142000000003</v>
          </cell>
          <cell r="E22">
            <v>2354.7142000000003</v>
          </cell>
          <cell r="F22">
            <v>2354.7142000000003</v>
          </cell>
          <cell r="G22">
            <v>2354.7142000000003</v>
          </cell>
          <cell r="H22">
            <v>2354.7142000000003</v>
          </cell>
          <cell r="I22">
            <v>2354.7142000000003</v>
          </cell>
          <cell r="J22">
            <v>2354.7142000000003</v>
          </cell>
          <cell r="K22">
            <v>2354.7142000000003</v>
          </cell>
          <cell r="L22">
            <v>2354.7142000000003</v>
          </cell>
          <cell r="M22">
            <v>2354.7142000000003</v>
          </cell>
          <cell r="N22">
            <v>28256.570400000011</v>
          </cell>
          <cell r="O22">
            <v>18943</v>
          </cell>
        </row>
        <row r="23">
          <cell r="B23">
            <v>3709.4107035870779</v>
          </cell>
          <cell r="C23">
            <v>3709.4107035870779</v>
          </cell>
          <cell r="D23">
            <v>3709.4107035870779</v>
          </cell>
          <cell r="E23">
            <v>3709.4107035870779</v>
          </cell>
          <cell r="F23">
            <v>3709.4107035870779</v>
          </cell>
          <cell r="G23">
            <v>3709.4107035870779</v>
          </cell>
          <cell r="H23">
            <v>3709.4107035870779</v>
          </cell>
          <cell r="I23">
            <v>3709.4107035870779</v>
          </cell>
          <cell r="J23">
            <v>3709.4107035870779</v>
          </cell>
          <cell r="K23">
            <v>3709.4107035870779</v>
          </cell>
          <cell r="L23">
            <v>3709.4107035870779</v>
          </cell>
          <cell r="M23">
            <v>3709.4107035870779</v>
          </cell>
          <cell r="N23">
            <v>44512.928443044926</v>
          </cell>
          <cell r="O23">
            <v>30950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1500</v>
          </cell>
          <cell r="C30">
            <v>500</v>
          </cell>
          <cell r="D30">
            <v>250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2250</v>
          </cell>
          <cell r="O30">
            <v>2250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2000</v>
          </cell>
          <cell r="M31">
            <v>0</v>
          </cell>
          <cell r="N31">
            <v>2000</v>
          </cell>
          <cell r="O31">
            <v>2000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>
            <v>0</v>
          </cell>
          <cell r="C33">
            <v>2512.5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4500</v>
          </cell>
          <cell r="M33">
            <v>3850</v>
          </cell>
          <cell r="N33">
            <v>10862.5</v>
          </cell>
          <cell r="O33">
            <v>10862.5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12325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12325</v>
          </cell>
          <cell r="O35">
            <v>18000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>
            <v>0</v>
          </cell>
          <cell r="C44">
            <v>1500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310.94</v>
          </cell>
          <cell r="I44">
            <v>0</v>
          </cell>
          <cell r="J44">
            <v>0</v>
          </cell>
          <cell r="K44">
            <v>500</v>
          </cell>
          <cell r="L44">
            <v>0</v>
          </cell>
          <cell r="M44">
            <v>0</v>
          </cell>
          <cell r="N44">
            <v>2310.94</v>
          </cell>
          <cell r="O44">
            <v>2311</v>
          </cell>
        </row>
        <row r="45">
          <cell r="B45">
            <v>77.91</v>
          </cell>
          <cell r="C45">
            <v>279.68</v>
          </cell>
          <cell r="D45">
            <v>802.05</v>
          </cell>
          <cell r="E45">
            <v>95.03</v>
          </cell>
          <cell r="F45">
            <v>65.39</v>
          </cell>
          <cell r="G45">
            <v>81.849999999999994</v>
          </cell>
          <cell r="H45">
            <v>82.59</v>
          </cell>
          <cell r="I45">
            <v>60</v>
          </cell>
          <cell r="J45">
            <v>60</v>
          </cell>
          <cell r="K45">
            <v>60</v>
          </cell>
          <cell r="L45">
            <v>60</v>
          </cell>
          <cell r="M45">
            <v>60</v>
          </cell>
          <cell r="N45">
            <v>1784.4999999999998</v>
          </cell>
          <cell r="O45">
            <v>1785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6033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6033</v>
          </cell>
          <cell r="O49">
            <v>6033</v>
          </cell>
        </row>
        <row r="50">
          <cell r="B50">
            <v>4025</v>
          </cell>
          <cell r="C50">
            <v>13050</v>
          </cell>
          <cell r="D50">
            <v>0</v>
          </cell>
          <cell r="E50">
            <v>126860.92000000001</v>
          </cell>
          <cell r="F50">
            <v>9595.75</v>
          </cell>
          <cell r="G50">
            <v>0</v>
          </cell>
          <cell r="H50">
            <v>7604.13</v>
          </cell>
          <cell r="I50">
            <v>12842.990000000002</v>
          </cell>
          <cell r="J50">
            <v>22.13</v>
          </cell>
          <cell r="K50">
            <v>0</v>
          </cell>
          <cell r="L50">
            <v>32500</v>
          </cell>
          <cell r="M50">
            <v>0</v>
          </cell>
          <cell r="N50">
            <v>206500.92</v>
          </cell>
          <cell r="O50">
            <v>298532.92000000004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14000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14000</v>
          </cell>
          <cell r="O51">
            <v>14000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631.54999999999995</v>
          </cell>
          <cell r="F52">
            <v>99.97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1500</v>
          </cell>
          <cell r="M52">
            <v>25000</v>
          </cell>
          <cell r="N52">
            <v>27231.52</v>
          </cell>
          <cell r="O52">
            <v>25892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7420.3</v>
          </cell>
          <cell r="G53">
            <v>302.82</v>
          </cell>
          <cell r="H53">
            <v>491.54</v>
          </cell>
          <cell r="I53">
            <v>313.29000000000002</v>
          </cell>
          <cell r="J53">
            <v>0</v>
          </cell>
          <cell r="K53">
            <v>0</v>
          </cell>
          <cell r="L53">
            <v>0</v>
          </cell>
          <cell r="M53">
            <v>10000</v>
          </cell>
          <cell r="N53">
            <v>18527.95</v>
          </cell>
          <cell r="O53">
            <v>10100.42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5000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5000</v>
          </cell>
          <cell r="O57">
            <v>0</v>
          </cell>
        </row>
        <row r="58">
          <cell r="B58">
            <v>0</v>
          </cell>
          <cell r="C58">
            <v>0</v>
          </cell>
          <cell r="D58">
            <v>103.34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103.34</v>
          </cell>
          <cell r="O58">
            <v>103.34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>
            <v>8393.240614068276</v>
          </cell>
          <cell r="C67">
            <v>8393.240614068276</v>
          </cell>
          <cell r="D67">
            <v>8393.240614068276</v>
          </cell>
          <cell r="E67">
            <v>8393.240614068276</v>
          </cell>
          <cell r="F67">
            <v>8393.240614068276</v>
          </cell>
          <cell r="G67">
            <v>8393.240614068276</v>
          </cell>
          <cell r="H67">
            <v>8393.240614068276</v>
          </cell>
          <cell r="I67">
            <v>8393.240614068276</v>
          </cell>
          <cell r="J67">
            <v>8393.240614068276</v>
          </cell>
          <cell r="K67">
            <v>8393.240614068276</v>
          </cell>
          <cell r="L67">
            <v>8393.240614068276</v>
          </cell>
          <cell r="M67">
            <v>8393.240614068276</v>
          </cell>
          <cell r="N67">
            <v>100718.88736881928</v>
          </cell>
          <cell r="O67">
            <v>79190.559999999998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General"/>
      <sheetName val="Teacher Grants"/>
      <sheetName val="Golden Apple"/>
      <sheetName val="Other Educator"/>
    </sheetNames>
    <sheetDataSet>
      <sheetData sheetId="0">
        <row r="68">
          <cell r="B68">
            <v>41899.1921675474</v>
          </cell>
        </row>
      </sheetData>
      <sheetData sheetId="1">
        <row r="7">
          <cell r="P7">
            <v>0</v>
          </cell>
        </row>
        <row r="18">
          <cell r="P18"/>
        </row>
        <row r="19">
          <cell r="P19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</sheetData>
      <sheetData sheetId="2">
        <row r="7">
          <cell r="P7">
            <v>0</v>
          </cell>
        </row>
        <row r="18">
          <cell r="P18"/>
        </row>
        <row r="19">
          <cell r="P19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</sheetData>
      <sheetData sheetId="3">
        <row r="6">
          <cell r="P6">
            <v>0</v>
          </cell>
        </row>
        <row r="17">
          <cell r="P17"/>
        </row>
        <row r="18">
          <cell r="P18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ared"/>
    </sheetNames>
    <sheetDataSet>
      <sheetData sheetId="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B19">
            <v>0</v>
          </cell>
          <cell r="C19">
            <v>-0.03</v>
          </cell>
          <cell r="D19">
            <v>0.03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/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/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/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/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/>
          <cell r="C23">
            <v>0</v>
          </cell>
          <cell r="D23">
            <v>0</v>
          </cell>
          <cell r="E23"/>
          <cell r="F23">
            <v>0</v>
          </cell>
          <cell r="G23"/>
          <cell r="H23">
            <v>10000</v>
          </cell>
          <cell r="I23">
            <v>0</v>
          </cell>
          <cell r="J23">
            <v>0</v>
          </cell>
          <cell r="K23">
            <v>10000</v>
          </cell>
          <cell r="L23">
            <v>0</v>
          </cell>
          <cell r="M23">
            <v>0</v>
          </cell>
          <cell r="N23">
            <v>20000</v>
          </cell>
          <cell r="O23">
            <v>3012.72</v>
          </cell>
        </row>
        <row r="24">
          <cell r="B24">
            <v>0</v>
          </cell>
          <cell r="C24">
            <v>40000</v>
          </cell>
          <cell r="D24"/>
          <cell r="E24">
            <v>12647.25</v>
          </cell>
          <cell r="F24">
            <v>0</v>
          </cell>
          <cell r="G24">
            <v>157.19</v>
          </cell>
          <cell r="H24"/>
          <cell r="I24">
            <v>126.73</v>
          </cell>
          <cell r="J24"/>
          <cell r="K24">
            <v>161</v>
          </cell>
          <cell r="L24">
            <v>0</v>
          </cell>
          <cell r="M24">
            <v>50</v>
          </cell>
          <cell r="N24">
            <v>53142.170000000006</v>
          </cell>
          <cell r="O24">
            <v>51400</v>
          </cell>
        </row>
        <row r="25">
          <cell r="B25">
            <v>300</v>
          </cell>
          <cell r="C25">
            <v>0</v>
          </cell>
          <cell r="D25">
            <v>78</v>
          </cell>
          <cell r="E25">
            <v>312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174</v>
          </cell>
          <cell r="K25">
            <v>0</v>
          </cell>
          <cell r="L25">
            <v>156</v>
          </cell>
          <cell r="M25">
            <v>0</v>
          </cell>
          <cell r="N25">
            <v>1020</v>
          </cell>
          <cell r="O25">
            <v>1000</v>
          </cell>
        </row>
        <row r="26">
          <cell r="B26">
            <v>534.64</v>
          </cell>
          <cell r="C26">
            <v>465.4</v>
          </cell>
          <cell r="D26">
            <v>472.32</v>
          </cell>
          <cell r="E26">
            <v>709.64</v>
          </cell>
          <cell r="F26">
            <v>419.24</v>
          </cell>
          <cell r="G26">
            <v>396.16</v>
          </cell>
          <cell r="H26">
            <v>396.16</v>
          </cell>
          <cell r="I26">
            <v>396.16</v>
          </cell>
          <cell r="J26">
            <v>396.16</v>
          </cell>
          <cell r="K26">
            <v>506.74</v>
          </cell>
          <cell r="L26">
            <v>557.72</v>
          </cell>
          <cell r="M26">
            <v>534.64</v>
          </cell>
          <cell r="N26">
            <v>5784.98</v>
          </cell>
          <cell r="O26">
            <v>5785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2500</v>
          </cell>
          <cell r="C29">
            <v>2500</v>
          </cell>
          <cell r="D29">
            <v>2500</v>
          </cell>
          <cell r="E29">
            <v>2500</v>
          </cell>
          <cell r="F29">
            <v>2500</v>
          </cell>
          <cell r="G29">
            <v>2500</v>
          </cell>
          <cell r="H29">
            <v>2500</v>
          </cell>
          <cell r="I29">
            <v>3000</v>
          </cell>
          <cell r="J29">
            <v>12500</v>
          </cell>
          <cell r="K29">
            <v>2500</v>
          </cell>
          <cell r="L29">
            <v>5000</v>
          </cell>
          <cell r="M29">
            <v>2500</v>
          </cell>
          <cell r="N29">
            <v>43000</v>
          </cell>
          <cell r="O29">
            <v>33000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450</v>
          </cell>
          <cell r="H30">
            <v>225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675</v>
          </cell>
          <cell r="O30">
            <v>675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/>
          <cell r="C35"/>
          <cell r="D35"/>
          <cell r="E35">
            <v>10000</v>
          </cell>
          <cell r="F35"/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/>
          <cell r="M35"/>
          <cell r="N35">
            <v>10000</v>
          </cell>
          <cell r="O35">
            <v>5000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13605.130000000001</v>
          </cell>
          <cell r="C37">
            <v>3836.84</v>
          </cell>
          <cell r="D37">
            <v>3836.84</v>
          </cell>
          <cell r="E37">
            <v>13605.130000000001</v>
          </cell>
          <cell r="F37">
            <v>3836.84</v>
          </cell>
          <cell r="G37">
            <v>3836.84</v>
          </cell>
          <cell r="H37">
            <v>14275</v>
          </cell>
          <cell r="I37">
            <v>4025</v>
          </cell>
          <cell r="J37">
            <v>4025</v>
          </cell>
          <cell r="K37">
            <v>14275</v>
          </cell>
          <cell r="L37">
            <v>4025</v>
          </cell>
          <cell r="M37">
            <v>4025</v>
          </cell>
          <cell r="N37">
            <v>87207.62</v>
          </cell>
          <cell r="O37">
            <v>85665.89</v>
          </cell>
        </row>
        <row r="38">
          <cell r="B38">
            <v>279.89999999999998</v>
          </cell>
          <cell r="C38">
            <v>2243</v>
          </cell>
          <cell r="D38">
            <v>3587.1</v>
          </cell>
          <cell r="E38">
            <v>157</v>
          </cell>
          <cell r="F38">
            <v>0</v>
          </cell>
          <cell r="G38">
            <v>0</v>
          </cell>
          <cell r="H38">
            <v>0</v>
          </cell>
          <cell r="I38">
            <v>397</v>
          </cell>
          <cell r="J38">
            <v>0</v>
          </cell>
          <cell r="K38">
            <v>500</v>
          </cell>
          <cell r="L38">
            <v>500</v>
          </cell>
          <cell r="M38">
            <v>0</v>
          </cell>
          <cell r="N38">
            <v>7664</v>
          </cell>
          <cell r="O38">
            <v>7664</v>
          </cell>
        </row>
        <row r="39">
          <cell r="B39">
            <v>1000</v>
          </cell>
          <cell r="C39">
            <v>1000</v>
          </cell>
          <cell r="D39">
            <v>1000</v>
          </cell>
          <cell r="E39">
            <v>1000</v>
          </cell>
          <cell r="F39">
            <v>1000</v>
          </cell>
          <cell r="G39">
            <v>1000</v>
          </cell>
          <cell r="H39">
            <v>1000</v>
          </cell>
          <cell r="I39">
            <v>1000</v>
          </cell>
          <cell r="J39">
            <v>1000</v>
          </cell>
          <cell r="K39">
            <v>1000</v>
          </cell>
          <cell r="L39">
            <v>1000</v>
          </cell>
          <cell r="M39">
            <v>1000</v>
          </cell>
          <cell r="N39">
            <v>12000</v>
          </cell>
          <cell r="O39">
            <v>11228.630000000001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1754.1699999999998</v>
          </cell>
          <cell r="C41">
            <v>1754.1699999999998</v>
          </cell>
          <cell r="D41">
            <v>1754.1699999999998</v>
          </cell>
          <cell r="E41">
            <v>1754.1699999999998</v>
          </cell>
          <cell r="F41">
            <v>1754.1699999999998</v>
          </cell>
          <cell r="G41">
            <v>1754.1699999999998</v>
          </cell>
          <cell r="H41">
            <v>1754.1699999999998</v>
          </cell>
          <cell r="I41">
            <v>1754.1699999999998</v>
          </cell>
          <cell r="J41">
            <v>1754.1699999999998</v>
          </cell>
          <cell r="K41">
            <v>1754.1699999999998</v>
          </cell>
          <cell r="L41">
            <v>1754.1699999999998</v>
          </cell>
          <cell r="M41">
            <v>1754.1699999999998</v>
          </cell>
          <cell r="N41">
            <v>21050.039999999994</v>
          </cell>
          <cell r="O41">
            <v>21158.629999999997</v>
          </cell>
        </row>
        <row r="42">
          <cell r="B42">
            <v>3356</v>
          </cell>
          <cell r="C42">
            <v>3356</v>
          </cell>
          <cell r="D42">
            <v>3356</v>
          </cell>
          <cell r="E42">
            <v>3356</v>
          </cell>
          <cell r="F42">
            <v>3356</v>
          </cell>
          <cell r="G42">
            <v>3356</v>
          </cell>
          <cell r="H42">
            <v>3356</v>
          </cell>
          <cell r="I42">
            <v>3356</v>
          </cell>
          <cell r="J42">
            <v>2356.3000000000002</v>
          </cell>
          <cell r="K42">
            <v>3356</v>
          </cell>
          <cell r="L42">
            <v>2356.3000000000002</v>
          </cell>
          <cell r="M42">
            <v>2356.3000000000002</v>
          </cell>
          <cell r="N42">
            <v>37272.9</v>
          </cell>
          <cell r="O42">
            <v>35628</v>
          </cell>
        </row>
        <row r="43">
          <cell r="B43">
            <v>1185.08</v>
          </cell>
          <cell r="C43">
            <v>688.08</v>
          </cell>
          <cell r="D43">
            <v>807.25</v>
          </cell>
          <cell r="E43">
            <v>691.37</v>
          </cell>
          <cell r="F43">
            <v>2674.27</v>
          </cell>
          <cell r="G43">
            <v>1060.42</v>
          </cell>
          <cell r="H43">
            <v>535.59</v>
          </cell>
          <cell r="I43">
            <v>835.57</v>
          </cell>
          <cell r="J43">
            <v>1000</v>
          </cell>
          <cell r="K43">
            <v>1000</v>
          </cell>
          <cell r="L43">
            <v>1000</v>
          </cell>
          <cell r="M43">
            <v>1000</v>
          </cell>
          <cell r="N43">
            <v>12477.63</v>
          </cell>
          <cell r="O43">
            <v>12095</v>
          </cell>
        </row>
        <row r="44">
          <cell r="B44"/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/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/>
        </row>
        <row r="45">
          <cell r="B45">
            <v>0</v>
          </cell>
          <cell r="C45">
            <v>0</v>
          </cell>
          <cell r="D45">
            <v>18151.100000000002</v>
          </cell>
          <cell r="E45">
            <v>32293.327000000001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50444.427000000003</v>
          </cell>
          <cell r="O45">
            <v>46136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1750</v>
          </cell>
          <cell r="C47">
            <v>1750</v>
          </cell>
          <cell r="D47">
            <v>1750</v>
          </cell>
          <cell r="E47">
            <v>1750</v>
          </cell>
          <cell r="F47">
            <v>1750</v>
          </cell>
          <cell r="G47">
            <v>1750</v>
          </cell>
          <cell r="H47">
            <v>2000</v>
          </cell>
          <cell r="I47">
            <v>2000</v>
          </cell>
          <cell r="J47">
            <v>2000</v>
          </cell>
          <cell r="K47">
            <v>2000</v>
          </cell>
          <cell r="L47">
            <v>2000</v>
          </cell>
          <cell r="M47">
            <v>2000</v>
          </cell>
          <cell r="N47">
            <v>22500</v>
          </cell>
          <cell r="O47">
            <v>18750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>
            <v>350</v>
          </cell>
          <cell r="C52">
            <v>350</v>
          </cell>
          <cell r="D52">
            <v>350</v>
          </cell>
          <cell r="E52">
            <v>350</v>
          </cell>
          <cell r="F52">
            <v>350</v>
          </cell>
          <cell r="G52">
            <v>350</v>
          </cell>
          <cell r="H52">
            <v>350</v>
          </cell>
          <cell r="I52">
            <v>350</v>
          </cell>
          <cell r="J52">
            <v>350</v>
          </cell>
          <cell r="K52">
            <v>350</v>
          </cell>
          <cell r="L52">
            <v>350</v>
          </cell>
          <cell r="M52">
            <v>350</v>
          </cell>
          <cell r="N52">
            <v>4200</v>
          </cell>
          <cell r="O52">
            <v>3916.17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2000</v>
          </cell>
          <cell r="F55">
            <v>0</v>
          </cell>
          <cell r="G55">
            <v>0</v>
          </cell>
          <cell r="H55">
            <v>2000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4000</v>
          </cell>
          <cell r="O55">
            <v>4019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>
            <v>0</v>
          </cell>
          <cell r="C58">
            <v>396.1</v>
          </cell>
          <cell r="D58">
            <v>0</v>
          </cell>
          <cell r="E58">
            <v>0</v>
          </cell>
          <cell r="F58">
            <v>375</v>
          </cell>
          <cell r="G58">
            <v>0</v>
          </cell>
          <cell r="H58">
            <v>75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2800</v>
          </cell>
          <cell r="N58">
            <v>3646.1</v>
          </cell>
          <cell r="O58">
            <v>3646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>
            <v>1350</v>
          </cell>
          <cell r="C60">
            <v>0</v>
          </cell>
          <cell r="D60">
            <v>80</v>
          </cell>
          <cell r="E60">
            <v>0</v>
          </cell>
          <cell r="F60">
            <v>75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1505</v>
          </cell>
          <cell r="O60">
            <v>1505</v>
          </cell>
        </row>
        <row r="61">
          <cell r="B61">
            <v>0</v>
          </cell>
          <cell r="C61">
            <v>0</v>
          </cell>
          <cell r="D61">
            <v>908.25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48.67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956.92</v>
          </cell>
          <cell r="O61">
            <v>956.92</v>
          </cell>
        </row>
        <row r="62">
          <cell r="B62">
            <v>78.790000000000006</v>
          </cell>
          <cell r="C62">
            <v>274.20999999999998</v>
          </cell>
          <cell r="D62">
            <v>295.89999999999998</v>
          </cell>
          <cell r="E62">
            <v>394.36</v>
          </cell>
          <cell r="F62">
            <v>403.15</v>
          </cell>
          <cell r="G62">
            <v>173.57</v>
          </cell>
          <cell r="H62">
            <v>536.85</v>
          </cell>
          <cell r="I62">
            <v>54.59</v>
          </cell>
          <cell r="J62">
            <v>259.75</v>
          </cell>
          <cell r="K62">
            <v>600</v>
          </cell>
          <cell r="L62">
            <v>300</v>
          </cell>
          <cell r="M62">
            <v>1000</v>
          </cell>
          <cell r="N62">
            <v>4371.17</v>
          </cell>
          <cell r="O62">
            <v>4371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25628.080000000002</v>
          </cell>
          <cell r="E65">
            <v>0</v>
          </cell>
          <cell r="F65">
            <v>0</v>
          </cell>
          <cell r="G65">
            <v>25628.080000000002</v>
          </cell>
          <cell r="H65">
            <v>0</v>
          </cell>
          <cell r="I65">
            <v>0</v>
          </cell>
          <cell r="J65">
            <v>25628</v>
          </cell>
          <cell r="K65">
            <v>0</v>
          </cell>
          <cell r="L65">
            <v>0</v>
          </cell>
          <cell r="M65">
            <v>25628</v>
          </cell>
          <cell r="N65">
            <v>102512.16</v>
          </cell>
          <cell r="O65">
            <v>102512.16</v>
          </cell>
        </row>
        <row r="66">
          <cell r="B66"/>
          <cell r="C66"/>
          <cell r="D66"/>
          <cell r="E66"/>
          <cell r="F66"/>
          <cell r="G66"/>
          <cell r="H66"/>
          <cell r="I66"/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15B5-D87F-4FA3-A40D-6F2F61239B9A}">
  <dimension ref="A1:T78"/>
  <sheetViews>
    <sheetView tabSelected="1" topLeftCell="A5" zoomScale="80" zoomScaleNormal="80" workbookViewId="0">
      <selection activeCell="T59" sqref="T59"/>
    </sheetView>
  </sheetViews>
  <sheetFormatPr defaultRowHeight="13.5" x14ac:dyDescent="0.25"/>
  <cols>
    <col min="1" max="1" width="38.7109375" style="14" bestFit="1" customWidth="1"/>
    <col min="2" max="16" width="12.7109375" style="14" customWidth="1"/>
    <col min="17" max="17" width="9.140625" style="60"/>
    <col min="18" max="16384" width="9.140625" style="14"/>
  </cols>
  <sheetData>
    <row r="1" spans="1:17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7" ht="12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7" ht="12.75" customHeight="1" x14ac:dyDescent="0.25">
      <c r="A3" s="15" t="s">
        <v>91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7" ht="57.75" customHeight="1" x14ac:dyDescent="0.25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16" t="s">
        <v>14</v>
      </c>
      <c r="N4" s="7" t="s">
        <v>82</v>
      </c>
      <c r="O4" s="17" t="s">
        <v>16</v>
      </c>
      <c r="P4" s="16" t="s">
        <v>17</v>
      </c>
    </row>
    <row r="5" spans="1:17" s="15" customFormat="1" ht="13.15" customHeight="1" x14ac:dyDescent="0.25">
      <c r="A5" s="11" t="s">
        <v>18</v>
      </c>
      <c r="Q5" s="61"/>
    </row>
    <row r="6" spans="1:17" ht="13.15" customHeight="1" x14ac:dyDescent="0.25">
      <c r="A6" s="8" t="s">
        <v>19</v>
      </c>
      <c r="B6" s="18">
        <f>Admin!B6+Fundraising!B6+'Special Events'!B6+'Student Programs'!B6+Educator!B6+Outreach!B6+Shared!B6</f>
        <v>63283</v>
      </c>
      <c r="C6" s="18">
        <f>Admin!C6+Fundraising!C6+'Special Events'!C6+'Student Programs'!C6+Educator!C6+Outreach!C6+Shared!C6</f>
        <v>10000</v>
      </c>
      <c r="D6" s="18">
        <f>Admin!D6+Fundraising!D6+'Special Events'!D6+'Student Programs'!D6+Educator!D6+Outreach!D6+Shared!D6</f>
        <v>72835</v>
      </c>
      <c r="E6" s="18">
        <f>Admin!E6+Fundraising!E6+'Special Events'!E6+'Student Programs'!E6+Educator!E6+Outreach!E6+Shared!E6</f>
        <v>445000</v>
      </c>
      <c r="F6" s="18">
        <f>Admin!F6+Fundraising!F6+'Special Events'!F6+'Student Programs'!F6+Educator!F6+Outreach!F6+Shared!F6</f>
        <v>194071.26</v>
      </c>
      <c r="G6" s="18">
        <f>Admin!G6+Fundraising!G6+'Special Events'!G6+'Student Programs'!G6+Educator!G6+Outreach!G6+Shared!G6</f>
        <v>53754</v>
      </c>
      <c r="H6" s="18">
        <f>Admin!H6+Fundraising!H6+'Special Events'!H6+'Student Programs'!H6+Educator!H6+Outreach!H6+Shared!H6</f>
        <v>55804.86</v>
      </c>
      <c r="I6" s="18">
        <f>Admin!I6+Fundraising!I6+'Special Events'!I6+'Student Programs'!I6+Educator!I6+Outreach!I6+Shared!I6</f>
        <v>152385.22</v>
      </c>
      <c r="J6" s="18">
        <f>Admin!J6+Fundraising!J6+'Special Events'!J6+'Student Programs'!J6+Educator!J6+Outreach!J6+Shared!J6</f>
        <v>49250</v>
      </c>
      <c r="K6" s="18">
        <f>Admin!K6+Fundraising!K6+'Special Events'!K6+'Student Programs'!K6+Educator!K6+Outreach!K6+Shared!K6</f>
        <v>95135</v>
      </c>
      <c r="L6" s="18">
        <f>Admin!L6+Fundraising!L6+'Special Events'!L6+'Student Programs'!L6+Educator!L6+Outreach!L6+Shared!L6</f>
        <v>76250</v>
      </c>
      <c r="M6" s="18">
        <f>Admin!M6+Fundraising!M6+'Special Events'!M6+'Student Programs'!M6+Educator!M6+Outreach!M6+Shared!M6</f>
        <v>35235</v>
      </c>
      <c r="N6" s="18">
        <f>Admin!N6+Fundraising!N6+'Special Events'!N6+'Student Programs'!N6+Educator!N6+Outreach!N6+Shared!N6</f>
        <v>1303003.3399999999</v>
      </c>
      <c r="O6" s="18">
        <f>Admin!O6+Fundraising!O6+'Special Events'!O6+'Student Programs'!O6+Educator!O6+Outreach!O6+Shared!O6</f>
        <v>1216503.3400000001</v>
      </c>
      <c r="P6" s="19">
        <f>N6-O6</f>
        <v>86499.999999999767</v>
      </c>
    </row>
    <row r="7" spans="1:17" ht="13.15" customHeight="1" x14ac:dyDescent="0.25">
      <c r="A7" s="8" t="s">
        <v>20</v>
      </c>
      <c r="B7" s="18">
        <f>Admin!B7+Fundraising!B7+'Special Events'!B7+'Student Programs'!B7+Educator!B7+Outreach!B7+Shared!B7</f>
        <v>3152.81</v>
      </c>
      <c r="C7" s="18">
        <f>Admin!C7+Fundraising!C7+'Special Events'!C7+'Student Programs'!C7+Educator!C7+Outreach!C7+Shared!C7</f>
        <v>940</v>
      </c>
      <c r="D7" s="18">
        <f>Admin!D7+Fundraising!D7+'Special Events'!D7+'Student Programs'!D7+Educator!D7+Outreach!D7+Shared!D7</f>
        <v>600</v>
      </c>
      <c r="E7" s="18">
        <f>Admin!E7+Fundraising!E7+'Special Events'!E7+'Student Programs'!E7+Educator!E7+Outreach!E7+Shared!E7</f>
        <v>700</v>
      </c>
      <c r="F7" s="18">
        <f>Admin!F7+Fundraising!F7+'Special Events'!F7+'Student Programs'!F7+Educator!F7+Outreach!F7+Shared!F7</f>
        <v>720</v>
      </c>
      <c r="G7" s="18">
        <f>Admin!G7+Fundraising!G7+'Special Events'!G7+'Student Programs'!G7+Educator!G7+Outreach!G7+Shared!G7</f>
        <v>1080</v>
      </c>
      <c r="H7" s="18">
        <f>Admin!H7+Fundraising!H7+'Special Events'!H7+'Student Programs'!H7+Educator!H7+Outreach!H7+Shared!H7</f>
        <v>480</v>
      </c>
      <c r="I7" s="18">
        <f>Admin!I7+Fundraising!I7+'Special Events'!I7+'Student Programs'!I7+Educator!I7+Outreach!I7+Shared!I7</f>
        <v>780</v>
      </c>
      <c r="J7" s="18">
        <f>Admin!J7+Fundraising!J7+'Special Events'!J7+'Student Programs'!J7+Educator!J7+Outreach!J7+Shared!J7</f>
        <v>540</v>
      </c>
      <c r="K7" s="18">
        <f>Admin!K7+Fundraising!K7+'Special Events'!K7+'Student Programs'!K7+Educator!K7+Outreach!K7+Shared!K7</f>
        <v>720</v>
      </c>
      <c r="L7" s="18">
        <f>Admin!L7+Fundraising!L7+'Special Events'!L7+'Student Programs'!L7+Educator!L7+Outreach!L7+Shared!L7</f>
        <v>480</v>
      </c>
      <c r="M7" s="18">
        <f>Admin!M7+Fundraising!M7+'Special Events'!M7+'Student Programs'!M7+Educator!M7+Outreach!M7+Shared!M7</f>
        <v>960</v>
      </c>
      <c r="N7" s="18">
        <f>Admin!N7+Fundraising!N7+'Special Events'!N7+'Student Programs'!N7+Educator!N7+Outreach!N7+Shared!N7</f>
        <v>11152.81</v>
      </c>
      <c r="O7" s="18">
        <f>Admin!O7+Fundraising!O7+'Special Events'!O7+'Student Programs'!O7+Educator!O7+Outreach!O7+Shared!O7</f>
        <v>11152.81</v>
      </c>
      <c r="P7" s="19">
        <f t="shared" ref="P7:P15" si="0">N7-O7</f>
        <v>0</v>
      </c>
    </row>
    <row r="8" spans="1:17" ht="13.15" customHeight="1" x14ac:dyDescent="0.25">
      <c r="A8" s="8" t="s">
        <v>21</v>
      </c>
      <c r="B8" s="18">
        <f>Admin!B8+Fundraising!B8+'Special Events'!B8+'Student Programs'!B8+Educator!B8+Outreach!B8+Shared!B8</f>
        <v>8992.09</v>
      </c>
      <c r="C8" s="18">
        <f>Admin!C8+Fundraising!C8+'Special Events'!C8+'Student Programs'!C8+Educator!C8+Outreach!C8+Shared!C8</f>
        <v>14307.49</v>
      </c>
      <c r="D8" s="18">
        <f>Admin!D8+Fundraising!D8+'Special Events'!D8+'Student Programs'!D8+Educator!D8+Outreach!D8+Shared!D8</f>
        <v>52150.559999999998</v>
      </c>
      <c r="E8" s="18">
        <f>Admin!E8+Fundraising!E8+'Special Events'!E8+'Student Programs'!E8+Educator!E8+Outreach!E8+Shared!E8</f>
        <v>138958.38999999998</v>
      </c>
      <c r="F8" s="18">
        <f>Admin!F8+Fundraising!F8+'Special Events'!F8+'Student Programs'!F8+Educator!F8+Outreach!F8+Shared!F8</f>
        <v>121984.3</v>
      </c>
      <c r="G8" s="18">
        <f>Admin!G8+Fundraising!G8+'Special Events'!G8+'Student Programs'!G8+Educator!G8+Outreach!G8+Shared!G8</f>
        <v>118255.82</v>
      </c>
      <c r="H8" s="18">
        <f>Admin!H8+Fundraising!H8+'Special Events'!H8+'Student Programs'!H8+Educator!H8+Outreach!H8+Shared!H8</f>
        <v>177928.19</v>
      </c>
      <c r="I8" s="18">
        <f>Admin!I8+Fundraising!I8+'Special Events'!I8+'Student Programs'!I8+Educator!I8+Outreach!I8+Shared!I8</f>
        <v>740101.08000000007</v>
      </c>
      <c r="J8" s="18">
        <f>Admin!J8+Fundraising!J8+'Special Events'!J8+'Student Programs'!J8+Educator!J8+Outreach!J8+Shared!J8</f>
        <v>236200.67</v>
      </c>
      <c r="K8" s="18">
        <f>Admin!K8+Fundraising!K8+'Special Events'!K8+'Student Programs'!K8+Educator!K8+Outreach!K8+Shared!K8</f>
        <v>93054.1</v>
      </c>
      <c r="L8" s="18">
        <f>Admin!L8+Fundraising!L8+'Special Events'!L8+'Student Programs'!L8+Educator!L8+Outreach!L8+Shared!L8</f>
        <v>22804.670000000002</v>
      </c>
      <c r="M8" s="18">
        <f>Admin!M8+Fundraising!M8+'Special Events'!M8+'Student Programs'!M8+Educator!M8+Outreach!M8+Shared!M8</f>
        <v>95172.03</v>
      </c>
      <c r="N8" s="18">
        <f>Admin!N8+Fundraising!N8+'Special Events'!N8+'Student Programs'!N8+Educator!N8+Outreach!N8+Shared!N8</f>
        <v>1819909.3900000001</v>
      </c>
      <c r="O8" s="18">
        <f>Admin!O8+Fundraising!O8+'Special Events'!O8+'Student Programs'!O8+Educator!O8+Outreach!O8+Shared!O8</f>
        <v>1676270.4500000002</v>
      </c>
      <c r="P8" s="19">
        <f t="shared" si="0"/>
        <v>143638.93999999994</v>
      </c>
    </row>
    <row r="9" spans="1:17" ht="13.15" customHeight="1" x14ac:dyDescent="0.25">
      <c r="A9" s="8" t="s">
        <v>22</v>
      </c>
      <c r="B9" s="18">
        <f>Admin!B9+Fundraising!B9+'Special Events'!B9+'Student Programs'!B9+Educator!B9+Outreach!B9+Shared!B9</f>
        <v>153.84</v>
      </c>
      <c r="C9" s="18">
        <f>Admin!C9+Fundraising!C9+'Special Events'!C9+'Student Programs'!C9+Educator!C9+Outreach!C9+Shared!C9</f>
        <v>3208.46</v>
      </c>
      <c r="D9" s="18">
        <f>Admin!D9+Fundraising!D9+'Special Events'!D9+'Student Programs'!D9+Educator!D9+Outreach!D9+Shared!D9</f>
        <v>29438.19</v>
      </c>
      <c r="E9" s="18">
        <f>Admin!E9+Fundraising!E9+'Special Events'!E9+'Student Programs'!E9+Educator!E9+Outreach!E9+Shared!E9</f>
        <v>15925</v>
      </c>
      <c r="F9" s="18">
        <f>Admin!F9+Fundraising!F9+'Special Events'!F9+'Student Programs'!F9+Educator!F9+Outreach!F9+Shared!F9</f>
        <v>0</v>
      </c>
      <c r="G9" s="18">
        <f>Admin!G9+Fundraising!G9+'Special Events'!G9+'Student Programs'!G9+Educator!G9+Outreach!G9+Shared!G9</f>
        <v>78000</v>
      </c>
      <c r="H9" s="18">
        <f>Admin!H9+Fundraising!H9+'Special Events'!H9+'Student Programs'!H9+Educator!H9+Outreach!H9+Shared!H9</f>
        <v>33681.660000000003</v>
      </c>
      <c r="I9" s="18">
        <f>Admin!I9+Fundraising!I9+'Special Events'!I9+'Student Programs'!I9+Educator!I9+Outreach!I9+Shared!I9</f>
        <v>17500</v>
      </c>
      <c r="J9" s="18">
        <f>Admin!J9+Fundraising!J9+'Special Events'!J9+'Student Programs'!J9+Educator!J9+Outreach!J9+Shared!J9</f>
        <v>42000</v>
      </c>
      <c r="K9" s="18">
        <f>Admin!K9+Fundraising!K9+'Special Events'!K9+'Student Programs'!K9+Educator!K9+Outreach!K9+Shared!K9</f>
        <v>18250</v>
      </c>
      <c r="L9" s="18">
        <f>Admin!L9+Fundraising!L9+'Special Events'!L9+'Student Programs'!L9+Educator!L9+Outreach!L9+Shared!L9</f>
        <v>0</v>
      </c>
      <c r="M9" s="18">
        <f>Admin!M9+Fundraising!M9+'Special Events'!M9+'Student Programs'!M9+Educator!M9+Outreach!M9+Shared!M9</f>
        <v>46080.38</v>
      </c>
      <c r="N9" s="18">
        <f>Admin!N9+Fundraising!N9+'Special Events'!N9+'Student Programs'!N9+Educator!N9+Outreach!N9+Shared!N9</f>
        <v>284237.53000000003</v>
      </c>
      <c r="O9" s="18">
        <f>Admin!O9+Fundraising!O9+'Special Events'!O9+'Student Programs'!O9+Educator!O9+Outreach!O9+Shared!O9</f>
        <v>259237.53</v>
      </c>
      <c r="P9" s="19">
        <f t="shared" si="0"/>
        <v>25000.000000000029</v>
      </c>
    </row>
    <row r="10" spans="1:17" ht="13.15" customHeight="1" x14ac:dyDescent="0.25">
      <c r="A10" s="8" t="s">
        <v>23</v>
      </c>
      <c r="B10" s="18">
        <f>Admin!B10+Fundraising!B10+'Special Events'!B10+'Student Programs'!B10+Educator!B10+Outreach!B10+Shared!B10</f>
        <v>0</v>
      </c>
      <c r="C10" s="18">
        <f>Admin!C10+Fundraising!C10+'Special Events'!C10+'Student Programs'!C10+Educator!C10+Outreach!C10+Shared!C10</f>
        <v>0</v>
      </c>
      <c r="D10" s="18">
        <f>Admin!D10+Fundraising!D10+'Special Events'!D10+'Student Programs'!D10+Educator!D10+Outreach!D10+Shared!D10</f>
        <v>0</v>
      </c>
      <c r="E10" s="18">
        <f>Admin!E10+Fundraising!E10+'Special Events'!E10+'Student Programs'!E10+Educator!E10+Outreach!E10+Shared!E10</f>
        <v>3000</v>
      </c>
      <c r="F10" s="18">
        <f>Admin!F10+Fundraising!F10+'Special Events'!F10+'Student Programs'!F10+Educator!F10+Outreach!F10+Shared!F10</f>
        <v>0</v>
      </c>
      <c r="G10" s="18">
        <f>Admin!G10+Fundraising!G10+'Special Events'!G10+'Student Programs'!G10+Educator!G10+Outreach!G10+Shared!G10</f>
        <v>289</v>
      </c>
      <c r="H10" s="18">
        <f>Admin!H10+Fundraising!H10+'Special Events'!H10+'Student Programs'!H10+Educator!H10+Outreach!H10+Shared!H10</f>
        <v>3657.96</v>
      </c>
      <c r="I10" s="18">
        <f>Admin!I10+Fundraising!I10+'Special Events'!I10+'Student Programs'!I10+Educator!I10+Outreach!I10+Shared!I10</f>
        <v>11250</v>
      </c>
      <c r="J10" s="18">
        <f>Admin!J10+Fundraising!J10+'Special Events'!J10+'Student Programs'!J10+Educator!J10+Outreach!J10+Shared!J10</f>
        <v>0</v>
      </c>
      <c r="K10" s="18">
        <f>Admin!K10+Fundraising!K10+'Special Events'!K10+'Student Programs'!K10+Educator!K10+Outreach!K10+Shared!K10</f>
        <v>7000</v>
      </c>
      <c r="L10" s="18">
        <f>Admin!L10+Fundraising!L10+'Special Events'!L10+'Student Programs'!L10+Educator!L10+Outreach!L10+Shared!L10</f>
        <v>0</v>
      </c>
      <c r="M10" s="18">
        <f>Admin!M10+Fundraising!M10+'Special Events'!M10+'Student Programs'!M10+Educator!M10+Outreach!M10+Shared!M10</f>
        <v>1500</v>
      </c>
      <c r="N10" s="18">
        <f>Admin!N10+Fundraising!N10+'Special Events'!N10+'Student Programs'!N10+Educator!N10+Outreach!N10+Shared!N10</f>
        <v>26696.959999999999</v>
      </c>
      <c r="O10" s="18">
        <f>Admin!O10+Fundraising!O10+'Special Events'!O10+'Student Programs'!O10+Educator!O10+Outreach!O10+Shared!O10</f>
        <v>26696.959999999999</v>
      </c>
      <c r="P10" s="19">
        <f t="shared" si="0"/>
        <v>0</v>
      </c>
    </row>
    <row r="11" spans="1:17" ht="13.15" customHeight="1" x14ac:dyDescent="0.25">
      <c r="A11" s="8" t="s">
        <v>24</v>
      </c>
      <c r="B11" s="18">
        <f>Admin!B11+Fundraising!B11+'Special Events'!B11+'Student Programs'!B11+Educator!B11+Outreach!B11+Shared!B11</f>
        <v>0</v>
      </c>
      <c r="C11" s="18">
        <f>Admin!C11+Fundraising!C11+'Special Events'!C11+'Student Programs'!C11+Educator!C11+Outreach!C11+Shared!C11</f>
        <v>0</v>
      </c>
      <c r="D11" s="18">
        <f>Admin!D11+Fundraising!D11+'Special Events'!D11+'Student Programs'!D11+Educator!D11+Outreach!D11+Shared!D11</f>
        <v>0</v>
      </c>
      <c r="E11" s="18">
        <f>Admin!E11+Fundraising!E11+'Special Events'!E11+'Student Programs'!E11+Educator!E11+Outreach!E11+Shared!E11</f>
        <v>0</v>
      </c>
      <c r="F11" s="18">
        <f>Admin!F11+Fundraising!F11+'Special Events'!F11+'Student Programs'!F11+Educator!F11+Outreach!F11+Shared!F11</f>
        <v>0</v>
      </c>
      <c r="G11" s="18">
        <f>Admin!G11+Fundraising!G11+'Special Events'!G11+'Student Programs'!G11+Educator!G11+Outreach!G11+Shared!G11</f>
        <v>0</v>
      </c>
      <c r="H11" s="18">
        <f>Admin!H11+Fundraising!H11+'Special Events'!H11+'Student Programs'!H11+Educator!H11+Outreach!H11+Shared!H11</f>
        <v>0</v>
      </c>
      <c r="I11" s="18">
        <f>Admin!I11+Fundraising!I11+'Special Events'!I11+'Student Programs'!I11+Educator!I11+Outreach!I11+Shared!I11</f>
        <v>0</v>
      </c>
      <c r="J11" s="18">
        <f>Admin!J11+Fundraising!J11+'Special Events'!J11+'Student Programs'!J11+Educator!J11+Outreach!J11+Shared!J11</f>
        <v>0</v>
      </c>
      <c r="K11" s="18">
        <f>Admin!K11+Fundraising!K11+'Special Events'!K11+'Student Programs'!K11+Educator!K11+Outreach!K11+Shared!K11</f>
        <v>0</v>
      </c>
      <c r="L11" s="18">
        <f>Admin!L11+Fundraising!L11+'Special Events'!L11+'Student Programs'!L11+Educator!L11+Outreach!L11+Shared!L11</f>
        <v>0</v>
      </c>
      <c r="M11" s="18">
        <f>Admin!M11+Fundraising!M11+'Special Events'!M11+'Student Programs'!M11+Educator!M11+Outreach!M11+Shared!M11</f>
        <v>0</v>
      </c>
      <c r="N11" s="18">
        <f>Admin!N11+Fundraising!N11+'Special Events'!N11+'Student Programs'!N11+Educator!N11+Outreach!N11+Shared!N11</f>
        <v>0</v>
      </c>
      <c r="O11" s="18">
        <f>Admin!O11+Fundraising!O11+'Special Events'!O11+'Student Programs'!O11+Educator!O11+Outreach!O11+Shared!O11</f>
        <v>126163.66</v>
      </c>
      <c r="P11" s="19">
        <f t="shared" si="0"/>
        <v>-126163.66</v>
      </c>
    </row>
    <row r="12" spans="1:17" ht="13.15" customHeight="1" x14ac:dyDescent="0.25">
      <c r="A12" s="8" t="s">
        <v>25</v>
      </c>
      <c r="B12" s="18">
        <f>Admin!B12+Fundraising!B12+'Special Events'!B12+'Student Programs'!B12+Educator!B12+Outreach!B12+Shared!B12</f>
        <v>0</v>
      </c>
      <c r="C12" s="18">
        <f>Admin!C12+Fundraising!C12+'Special Events'!C12+'Student Programs'!C12+Educator!C12+Outreach!C12+Shared!C12</f>
        <v>0</v>
      </c>
      <c r="D12" s="18">
        <f>Admin!D12+Fundraising!D12+'Special Events'!D12+'Student Programs'!D12+Educator!D12+Outreach!D12+Shared!D12</f>
        <v>0</v>
      </c>
      <c r="E12" s="18">
        <f>Admin!E12+Fundraising!E12+'Special Events'!E12+'Student Programs'!E12+Educator!E12+Outreach!E12+Shared!E12</f>
        <v>0</v>
      </c>
      <c r="F12" s="18">
        <f>Admin!F12+Fundraising!F12+'Special Events'!F12+'Student Programs'!F12+Educator!F12+Outreach!F12+Shared!F12</f>
        <v>0</v>
      </c>
      <c r="G12" s="18">
        <f>Admin!G12+Fundraising!G12+'Special Events'!G12+'Student Programs'!G12+Educator!G12+Outreach!G12+Shared!G12</f>
        <v>0</v>
      </c>
      <c r="H12" s="18">
        <f>Admin!H12+Fundraising!H12+'Special Events'!H12+'Student Programs'!H12+Educator!H12+Outreach!H12+Shared!H12</f>
        <v>0</v>
      </c>
      <c r="I12" s="18">
        <f>Admin!I12+Fundraising!I12+'Special Events'!I12+'Student Programs'!I12+Educator!I12+Outreach!I12+Shared!I12</f>
        <v>0</v>
      </c>
      <c r="J12" s="18">
        <f>Admin!J12+Fundraising!J12+'Special Events'!J12+'Student Programs'!J12+Educator!J12+Outreach!J12+Shared!J12</f>
        <v>0</v>
      </c>
      <c r="K12" s="18">
        <f>Admin!K12+Fundraising!K12+'Special Events'!K12+'Student Programs'!K12+Educator!K12+Outreach!K12+Shared!K12</f>
        <v>0</v>
      </c>
      <c r="L12" s="18">
        <f>Admin!L12+Fundraising!L12+'Special Events'!L12+'Student Programs'!L12+Educator!L12+Outreach!L12+Shared!L12</f>
        <v>0</v>
      </c>
      <c r="M12" s="18">
        <f>Admin!M12+Fundraising!M12+'Special Events'!M12+'Student Programs'!M12+Educator!M12+Outreach!M12+Shared!M12</f>
        <v>0</v>
      </c>
      <c r="N12" s="18">
        <f>Admin!N12+Fundraising!N12+'Special Events'!N12+'Student Programs'!N12+Educator!N12+Outreach!N12+Shared!N12</f>
        <v>0</v>
      </c>
      <c r="O12" s="18">
        <f>Admin!O12+Fundraising!O12+'Special Events'!O12+'Student Programs'!O12+Educator!O12+Outreach!O12+Shared!O12</f>
        <v>0</v>
      </c>
      <c r="P12" s="19">
        <f t="shared" si="0"/>
        <v>0</v>
      </c>
    </row>
    <row r="13" spans="1:17" ht="13.15" customHeight="1" x14ac:dyDescent="0.25">
      <c r="A13" s="8" t="s">
        <v>26</v>
      </c>
      <c r="B13" s="18">
        <f>Admin!B13+Fundraising!B13+'Special Events'!B13+'Student Programs'!B13+Educator!B13+Outreach!B13+Shared!B13</f>
        <v>7000</v>
      </c>
      <c r="C13" s="18">
        <f>Admin!C13+Fundraising!C13+'Special Events'!C13+'Student Programs'!C13+Educator!C13+Outreach!C13+Shared!C13</f>
        <v>7000</v>
      </c>
      <c r="D13" s="18">
        <f>Admin!D13+Fundraising!D13+'Special Events'!D13+'Student Programs'!D13+Educator!D13+Outreach!D13+Shared!D13</f>
        <v>7000</v>
      </c>
      <c r="E13" s="18">
        <f>Admin!E13+Fundraising!E13+'Special Events'!E13+'Student Programs'!E13+Educator!E13+Outreach!E13+Shared!E13</f>
        <v>7000</v>
      </c>
      <c r="F13" s="18">
        <f>Admin!F13+Fundraising!F13+'Special Events'!F13+'Student Programs'!F13+Educator!F13+Outreach!F13+Shared!F13</f>
        <v>6500</v>
      </c>
      <c r="G13" s="18">
        <f>Admin!G13+Fundraising!G13+'Special Events'!G13+'Student Programs'!G13+Educator!G13+Outreach!G13+Shared!G13</f>
        <v>6500</v>
      </c>
      <c r="H13" s="18">
        <f>Admin!H13+Fundraising!H13+'Special Events'!H13+'Student Programs'!H13+Educator!H13+Outreach!H13+Shared!H13</f>
        <v>6500</v>
      </c>
      <c r="I13" s="18">
        <f>Admin!I13+Fundraising!I13+'Special Events'!I13+'Student Programs'!I13+Educator!I13+Outreach!I13+Shared!I13</f>
        <v>6500</v>
      </c>
      <c r="J13" s="18">
        <f>Admin!J13+Fundraising!J13+'Special Events'!J13+'Student Programs'!J13+Educator!J13+Outreach!J13+Shared!J13</f>
        <v>6500</v>
      </c>
      <c r="K13" s="18">
        <f>Admin!K13+Fundraising!K13+'Special Events'!K13+'Student Programs'!K13+Educator!K13+Outreach!K13+Shared!K13</f>
        <v>6500</v>
      </c>
      <c r="L13" s="18">
        <f>Admin!L13+Fundraising!L13+'Special Events'!L13+'Student Programs'!L13+Educator!L13+Outreach!L13+Shared!L13</f>
        <v>6500</v>
      </c>
      <c r="M13" s="18">
        <f>Admin!M13+Fundraising!M13+'Special Events'!M13+'Student Programs'!M13+Educator!M13+Outreach!M13+Shared!M13</f>
        <v>6500</v>
      </c>
      <c r="N13" s="18">
        <f>Admin!N13+Fundraising!N13+'Special Events'!N13+'Student Programs'!N13+Educator!N13+Outreach!N13+Shared!N13</f>
        <v>80000</v>
      </c>
      <c r="O13" s="18">
        <f>Admin!O13+Fundraising!O13+'Special Events'!O13+'Student Programs'!O13+Educator!O13+Outreach!O13+Shared!O13</f>
        <v>86000</v>
      </c>
      <c r="P13" s="19">
        <f t="shared" si="0"/>
        <v>-6000</v>
      </c>
    </row>
    <row r="14" spans="1:17" ht="13.15" customHeight="1" x14ac:dyDescent="0.25">
      <c r="A14" s="8" t="s">
        <v>27</v>
      </c>
      <c r="B14" s="18">
        <f>Admin!B14+Fundraising!B14+'Special Events'!B14+'Student Programs'!B14+Educator!B14+Outreach!B14+Shared!B14</f>
        <v>0</v>
      </c>
      <c r="C14" s="18">
        <f>Admin!C14+Fundraising!C14+'Special Events'!C14+'Student Programs'!C14+Educator!C14+Outreach!C14+Shared!C14</f>
        <v>0</v>
      </c>
      <c r="D14" s="18">
        <f>Admin!D14+Fundraising!D14+'Special Events'!D14+'Student Programs'!D14+Educator!D14+Outreach!D14+Shared!D14</f>
        <v>0</v>
      </c>
      <c r="E14" s="18">
        <f>Admin!E14+Fundraising!E14+'Special Events'!E14+'Student Programs'!E14+Educator!E14+Outreach!E14+Shared!E14</f>
        <v>0</v>
      </c>
      <c r="F14" s="18">
        <f>Admin!F14+Fundraising!F14+'Special Events'!F14+'Student Programs'!F14+Educator!F14+Outreach!F14+Shared!F14</f>
        <v>0</v>
      </c>
      <c r="G14" s="18">
        <f>Admin!G14+Fundraising!G14+'Special Events'!G14+'Student Programs'!G14+Educator!G14+Outreach!G14+Shared!G14</f>
        <v>0</v>
      </c>
      <c r="H14" s="18">
        <f>Admin!H14+Fundraising!H14+'Special Events'!H14+'Student Programs'!H14+Educator!H14+Outreach!H14+Shared!H14</f>
        <v>0</v>
      </c>
      <c r="I14" s="18">
        <f>Admin!I14+Fundraising!I14+'Special Events'!I14+'Student Programs'!I14+Educator!I14+Outreach!I14+Shared!I14</f>
        <v>0</v>
      </c>
      <c r="J14" s="18">
        <f>Admin!J14+Fundraising!J14+'Special Events'!J14+'Student Programs'!J14+Educator!J14+Outreach!J14+Shared!J14</f>
        <v>0</v>
      </c>
      <c r="K14" s="18">
        <f>Admin!K14+Fundraising!K14+'Special Events'!K14+'Student Programs'!K14+Educator!K14+Outreach!K14+Shared!K14</f>
        <v>0</v>
      </c>
      <c r="L14" s="18">
        <f>Admin!L14+Fundraising!L14+'Special Events'!L14+'Student Programs'!L14+Educator!L14+Outreach!L14+Shared!L14</f>
        <v>0</v>
      </c>
      <c r="M14" s="18">
        <f>Admin!M14+Fundraising!M14+'Special Events'!M14+'Student Programs'!M14+Educator!M14+Outreach!M14+Shared!M14</f>
        <v>0</v>
      </c>
      <c r="N14" s="18">
        <f>Admin!N14+Fundraising!N14+'Special Events'!N14+'Student Programs'!N14+Educator!N14+Outreach!N14+Shared!N14</f>
        <v>0</v>
      </c>
      <c r="O14" s="18">
        <f>Admin!O14+Fundraising!O14+'Special Events'!O14+'Student Programs'!O14+Educator!O14+Outreach!O14+Shared!O14</f>
        <v>18617.570000000003</v>
      </c>
      <c r="P14" s="19">
        <f t="shared" si="0"/>
        <v>-18617.570000000003</v>
      </c>
    </row>
    <row r="15" spans="1:17" ht="12.75" customHeight="1" x14ac:dyDescent="0.25">
      <c r="A15" s="8" t="s">
        <v>28</v>
      </c>
      <c r="B15" s="42">
        <f>Admin!B15+Fundraising!B15+'Special Events'!B15+'Student Programs'!B15+Educator!B15+Outreach!B15+Shared!B15</f>
        <v>0</v>
      </c>
      <c r="C15" s="42">
        <f>Admin!C15+Fundraising!C15+'Special Events'!C15+'Student Programs'!C15+Educator!C15+Outreach!C15+Shared!C15</f>
        <v>0</v>
      </c>
      <c r="D15" s="42">
        <f>Admin!D15+Fundraising!D15+'Special Events'!D15+'Student Programs'!D15+Educator!D15+Outreach!D15+Shared!D15</f>
        <v>0</v>
      </c>
      <c r="E15" s="42">
        <f>Admin!E15+Fundraising!E15+'Special Events'!E15+'Student Programs'!E15+Educator!E15+Outreach!E15+Shared!E15</f>
        <v>0</v>
      </c>
      <c r="F15" s="42">
        <f>Admin!F15+Fundraising!F15+'Special Events'!F15+'Student Programs'!F15+Educator!F15+Outreach!F15+Shared!F15</f>
        <v>0</v>
      </c>
      <c r="G15" s="42">
        <f>Admin!G15+Fundraising!G15+'Special Events'!G15+'Student Programs'!G15+Educator!G15+Outreach!G15+Shared!G15</f>
        <v>0</v>
      </c>
      <c r="H15" s="42">
        <f>Admin!H15+Fundraising!H15+'Special Events'!H15+'Student Programs'!H15+Educator!H15+Outreach!H15+Shared!H15</f>
        <v>0</v>
      </c>
      <c r="I15" s="42">
        <f>Admin!I15+Fundraising!I15+'Special Events'!I15+'Student Programs'!I15+Educator!I15+Outreach!I15+Shared!I15</f>
        <v>0</v>
      </c>
      <c r="J15" s="42">
        <f>Admin!J15+Fundraising!J15+'Special Events'!J15+'Student Programs'!J15+Educator!J15+Outreach!J15+Shared!J15</f>
        <v>0</v>
      </c>
      <c r="K15" s="42">
        <f>Admin!K15+Fundraising!K15+'Special Events'!K15+'Student Programs'!K15+Educator!K15+Outreach!K15+Shared!K15</f>
        <v>0</v>
      </c>
      <c r="L15" s="42">
        <f>Admin!L15+Fundraising!L15+'Special Events'!L15+'Student Programs'!L15+Educator!L15+Outreach!L15+Shared!L15</f>
        <v>0</v>
      </c>
      <c r="M15" s="42">
        <f>Admin!M15+Fundraising!M15+'Special Events'!M15+'Student Programs'!M15+Educator!M15+Outreach!M15+Shared!M15</f>
        <v>0</v>
      </c>
      <c r="N15" s="42">
        <f>Admin!N15+Fundraising!N15+'Special Events'!N15+'Student Programs'!N15+Educator!N15+Outreach!N15+Shared!N15</f>
        <v>0</v>
      </c>
      <c r="O15" s="42">
        <f>Admin!O15+Fundraising!O15+'Special Events'!O15+'Student Programs'!O15+Educator!O15+Outreach!O15+Shared!O15</f>
        <v>0</v>
      </c>
      <c r="P15" s="43">
        <f t="shared" si="0"/>
        <v>0</v>
      </c>
    </row>
    <row r="16" spans="1:17" s="15" customFormat="1" ht="12" customHeight="1" x14ac:dyDescent="0.25">
      <c r="A16" s="11" t="s">
        <v>92</v>
      </c>
      <c r="B16" s="50">
        <f>Admin!B16+Fundraising!B16+'Special Events'!B16+'Student Programs'!B16+Educator!B16+Outreach!B16+Shared!B16</f>
        <v>82581.739999999991</v>
      </c>
      <c r="C16" s="50">
        <f>Admin!C16+Fundraising!C16+'Special Events'!C16+'Student Programs'!C16+Educator!C16+Outreach!C16+Shared!C16</f>
        <v>35455.949999999997</v>
      </c>
      <c r="D16" s="50">
        <f>Admin!D16+Fundraising!D16+'Special Events'!D16+'Student Programs'!D16+Educator!D16+Outreach!D16+Shared!D16</f>
        <v>162023.75</v>
      </c>
      <c r="E16" s="50">
        <f>Admin!E16+Fundraising!E16+'Special Events'!E16+'Student Programs'!E16+Educator!E16+Outreach!E16+Shared!E16</f>
        <v>610583.39</v>
      </c>
      <c r="F16" s="50">
        <f>Admin!F16+Fundraising!F16+'Special Events'!F16+'Student Programs'!F16+Educator!F16+Outreach!F16+Shared!F16</f>
        <v>323275.56</v>
      </c>
      <c r="G16" s="50">
        <f>Admin!G16+Fundraising!G16+'Special Events'!G16+'Student Programs'!G16+Educator!G16+Outreach!G16+Shared!G16</f>
        <v>257878.82</v>
      </c>
      <c r="H16" s="50">
        <f>Admin!H16+Fundraising!H16+'Special Events'!H16+'Student Programs'!H16+Educator!H16+Outreach!H16+Shared!H16</f>
        <v>278052.67</v>
      </c>
      <c r="I16" s="50">
        <f>Admin!I16+Fundraising!I16+'Special Events'!I16+'Student Programs'!I16+Educator!I16+Outreach!I16+Shared!I16</f>
        <v>928516.3</v>
      </c>
      <c r="J16" s="50">
        <f>Admin!J16+Fundraising!J16+'Special Events'!J16+'Student Programs'!J16+Educator!J16+Outreach!J16+Shared!J16</f>
        <v>334490.67</v>
      </c>
      <c r="K16" s="50">
        <f>Admin!K16+Fundraising!K16+'Special Events'!K16+'Student Programs'!K16+Educator!K16+Outreach!K16+Shared!K16</f>
        <v>220659.1</v>
      </c>
      <c r="L16" s="50">
        <f>Admin!L16+Fundraising!L16+'Special Events'!L16+'Student Programs'!L16+Educator!L16+Outreach!L16+Shared!L16</f>
        <v>106034.67</v>
      </c>
      <c r="M16" s="50">
        <f>Admin!M16+Fundraising!M16+'Special Events'!M16+'Student Programs'!M16+Educator!M16+Outreach!M16+Shared!M16</f>
        <v>185447.41</v>
      </c>
      <c r="N16" s="50">
        <f>Admin!N16+Fundraising!N16+'Special Events'!N16+'Student Programs'!N16+Educator!N16+Outreach!N16+Shared!N16</f>
        <v>3525000.03</v>
      </c>
      <c r="O16" s="50">
        <f>Admin!O16+Fundraising!O16+'Special Events'!O16+'Student Programs'!O16+Educator!O16+Outreach!O16+Shared!O16</f>
        <v>3420642.32</v>
      </c>
      <c r="P16" s="50">
        <f t="shared" ref="P16" si="1">SUM(P6:P15)</f>
        <v>104357.70999999973</v>
      </c>
      <c r="Q16" s="61"/>
    </row>
    <row r="17" spans="1:17" ht="13.35" customHeight="1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/>
    </row>
    <row r="18" spans="1:17" s="15" customFormat="1" ht="13.15" customHeight="1" x14ac:dyDescent="0.25">
      <c r="A18" s="11" t="s">
        <v>30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/>
      <c r="Q18" s="61"/>
    </row>
    <row r="19" spans="1:17" ht="13.15" customHeight="1" x14ac:dyDescent="0.25">
      <c r="A19" s="8" t="s">
        <v>31</v>
      </c>
      <c r="B19" s="18">
        <f>Admin!B19+Fundraising!B19+'Special Events'!B19+'Student Programs'!B19+Educator!B19+Outreach!B19+Shared!B19</f>
        <v>136291.66666666666</v>
      </c>
      <c r="C19" s="18">
        <f>Admin!C19+Fundraising!C19+'Special Events'!C19+'Student Programs'!C19+Educator!C19+Outreach!C19+Shared!C19</f>
        <v>136291.63666666666</v>
      </c>
      <c r="D19" s="18">
        <f>Admin!D19+Fundraising!D19+'Special Events'!D19+'Student Programs'!D19+Educator!D19+Outreach!D19+Shared!D19</f>
        <v>136291.69666666666</v>
      </c>
      <c r="E19" s="18">
        <f>Admin!E19+Fundraising!E19+'Special Events'!E19+'Student Programs'!E19+Educator!E19+Outreach!E19+Shared!E19</f>
        <v>136291.66666666666</v>
      </c>
      <c r="F19" s="18">
        <f>Admin!F19+Fundraising!F19+'Special Events'!F19+'Student Programs'!F19+Educator!F19+Outreach!F19+Shared!F19</f>
        <v>136291.66666666666</v>
      </c>
      <c r="G19" s="18">
        <f>Admin!G19+Fundraising!G19+'Special Events'!G19+'Student Programs'!G19+Educator!G19+Outreach!G19+Shared!G19</f>
        <v>136291.66666666666</v>
      </c>
      <c r="H19" s="18">
        <f>Admin!H19+Fundraising!H19+'Special Events'!H19+'Student Programs'!H19+Educator!H19+Outreach!H19+Shared!H19</f>
        <v>136291.66666666666</v>
      </c>
      <c r="I19" s="18">
        <f>Admin!I19+Fundraising!I19+'Special Events'!I19+'Student Programs'!I19+Educator!I19+Outreach!I19+Shared!I19</f>
        <v>136291.66666666666</v>
      </c>
      <c r="J19" s="18">
        <f>Admin!J19+Fundraising!J19+'Special Events'!J19+'Student Programs'!J19+Educator!J19+Outreach!J19+Shared!J19</f>
        <v>136291.66666666666</v>
      </c>
      <c r="K19" s="18">
        <f>Admin!K19+Fundraising!K19+'Special Events'!K19+'Student Programs'!K19+Educator!K19+Outreach!K19+Shared!K19</f>
        <v>136291.66666666666</v>
      </c>
      <c r="L19" s="18">
        <f>Admin!L19+Fundraising!L19+'Special Events'!L19+'Student Programs'!L19+Educator!L19+Outreach!L19+Shared!L19</f>
        <v>136291.66666666666</v>
      </c>
      <c r="M19" s="18">
        <f>Admin!M19+Fundraising!M19+'Special Events'!M19+'Student Programs'!M19+Educator!M19+Outreach!M19+Shared!M19</f>
        <v>136291.66666666666</v>
      </c>
      <c r="N19" s="18">
        <f>Admin!N19+Fundraising!N19+'Special Events'!N19+'Student Programs'!N19+Educator!N19+Outreach!N19+Shared!N19</f>
        <v>1635500</v>
      </c>
      <c r="O19" s="18">
        <f>Admin!O19+Fundraising!O19+'Special Events'!O19+'Student Programs'!O19+Educator!O19+Outreach!O19+Shared!O19</f>
        <v>1368292.06</v>
      </c>
      <c r="P19" s="19">
        <f>N19-O19</f>
        <v>267207.93999999994</v>
      </c>
    </row>
    <row r="20" spans="1:17" ht="13.15" customHeight="1" x14ac:dyDescent="0.25">
      <c r="A20" s="8" t="s">
        <v>32</v>
      </c>
      <c r="B20" s="18">
        <f>Admin!B20+Fundraising!B20+'Special Events'!B20+'Student Programs'!B20+Educator!B20+Outreach!B20+Shared!B20</f>
        <v>0</v>
      </c>
      <c r="C20" s="18">
        <f>Admin!C20+Fundraising!C20+'Special Events'!C20+'Student Programs'!C20+Educator!C20+Outreach!C20+Shared!C20</f>
        <v>0</v>
      </c>
      <c r="D20" s="18">
        <f>Admin!D20+Fundraising!D20+'Special Events'!D20+'Student Programs'!D20+Educator!D20+Outreach!D20+Shared!D20</f>
        <v>0</v>
      </c>
      <c r="E20" s="18">
        <f>Admin!E20+Fundraising!E20+'Special Events'!E20+'Student Programs'!E20+Educator!E20+Outreach!E20+Shared!E20</f>
        <v>0</v>
      </c>
      <c r="F20" s="18">
        <f>Admin!F20+Fundraising!F20+'Special Events'!F20+'Student Programs'!F20+Educator!F20+Outreach!F20+Shared!F20</f>
        <v>0</v>
      </c>
      <c r="G20" s="18">
        <f>Admin!G20+Fundraising!G20+'Special Events'!G20+'Student Programs'!G20+Educator!G20+Outreach!G20+Shared!G20</f>
        <v>0</v>
      </c>
      <c r="H20" s="18">
        <f>Admin!H20+Fundraising!H20+'Special Events'!H20+'Student Programs'!H20+Educator!H20+Outreach!H20+Shared!H20</f>
        <v>0</v>
      </c>
      <c r="I20" s="18">
        <f>Admin!I20+Fundraising!I20+'Special Events'!I20+'Student Programs'!I20+Educator!I20+Outreach!I20+Shared!I20</f>
        <v>0</v>
      </c>
      <c r="J20" s="18">
        <f>Admin!J20+Fundraising!J20+'Special Events'!J20+'Student Programs'!J20+Educator!J20+Outreach!J20+Shared!J20</f>
        <v>0</v>
      </c>
      <c r="K20" s="18">
        <f>Admin!K20+Fundraising!K20+'Special Events'!K20+'Student Programs'!K20+Educator!K20+Outreach!K20+Shared!K20</f>
        <v>0</v>
      </c>
      <c r="L20" s="18">
        <f>Admin!L20+Fundraising!L20+'Special Events'!L20+'Student Programs'!L20+Educator!L20+Outreach!L20+Shared!L20</f>
        <v>0</v>
      </c>
      <c r="M20" s="18">
        <f>Admin!M20+Fundraising!M20+'Special Events'!M20+'Student Programs'!M20+Educator!M20+Outreach!M20+Shared!M20</f>
        <v>0</v>
      </c>
      <c r="N20" s="18">
        <f>Admin!N20+Fundraising!N20+'Special Events'!N20+'Student Programs'!N20+Educator!N20+Outreach!N20+Shared!N20</f>
        <v>0</v>
      </c>
      <c r="O20" s="18">
        <f>Admin!O20+Fundraising!O20+'Special Events'!O20+'Student Programs'!O20+Educator!O20+Outreach!O20+Shared!O20</f>
        <v>0</v>
      </c>
      <c r="P20" s="19">
        <f t="shared" ref="P20:P65" si="2">N20-O20</f>
        <v>0</v>
      </c>
    </row>
    <row r="21" spans="1:17" ht="13.15" customHeight="1" x14ac:dyDescent="0.25">
      <c r="A21" s="8" t="s">
        <v>33</v>
      </c>
      <c r="B21" s="18">
        <f>Admin!B21+Fundraising!B21+'Special Events'!B21+'Student Programs'!B21+Educator!B21+Outreach!B21+Shared!B21</f>
        <v>11816.487500000001</v>
      </c>
      <c r="C21" s="18">
        <f>Admin!C21+Fundraising!C21+'Special Events'!C21+'Student Programs'!C21+Educator!C21+Outreach!C21+Shared!C21</f>
        <v>11816.487500000001</v>
      </c>
      <c r="D21" s="18">
        <f>Admin!D21+Fundraising!D21+'Special Events'!D21+'Student Programs'!D21+Educator!D21+Outreach!D21+Shared!D21</f>
        <v>11816.487500000001</v>
      </c>
      <c r="E21" s="18">
        <f>Admin!E21+Fundraising!E21+'Special Events'!E21+'Student Programs'!E21+Educator!E21+Outreach!E21+Shared!E21</f>
        <v>11816.487500000001</v>
      </c>
      <c r="F21" s="18">
        <f>Admin!F21+Fundraising!F21+'Special Events'!F21+'Student Programs'!F21+Educator!F21+Outreach!F21+Shared!F21</f>
        <v>11816.487500000001</v>
      </c>
      <c r="G21" s="18">
        <f>Admin!G21+Fundraising!G21+'Special Events'!G21+'Student Programs'!G21+Educator!G21+Outreach!G21+Shared!G21</f>
        <v>11816.487500000001</v>
      </c>
      <c r="H21" s="18">
        <f>Admin!H21+Fundraising!H21+'Special Events'!H21+'Student Programs'!H21+Educator!H21+Outreach!H21+Shared!H21</f>
        <v>11816.487500000001</v>
      </c>
      <c r="I21" s="18">
        <f>Admin!I21+Fundraising!I21+'Special Events'!I21+'Student Programs'!I21+Educator!I21+Outreach!I21+Shared!I21</f>
        <v>11816.487500000001</v>
      </c>
      <c r="J21" s="18">
        <f>Admin!J21+Fundraising!J21+'Special Events'!J21+'Student Programs'!J21+Educator!J21+Outreach!J21+Shared!J21</f>
        <v>11816.487500000001</v>
      </c>
      <c r="K21" s="18">
        <f>Admin!K21+Fundraising!K21+'Special Events'!K21+'Student Programs'!K21+Educator!K21+Outreach!K21+Shared!K21</f>
        <v>11816.487500000001</v>
      </c>
      <c r="L21" s="18">
        <f>Admin!L21+Fundraising!L21+'Special Events'!L21+'Student Programs'!L21+Educator!L21+Outreach!L21+Shared!L21</f>
        <v>11816.487500000001</v>
      </c>
      <c r="M21" s="18">
        <f>Admin!M21+Fundraising!M21+'Special Events'!M21+'Student Programs'!M21+Educator!M21+Outreach!M21+Shared!M21</f>
        <v>11820.487500000001</v>
      </c>
      <c r="N21" s="18">
        <f>Admin!N21+Fundraising!N21+'Special Events'!N21+'Student Programs'!N21+Educator!N21+Outreach!N21+Shared!N21</f>
        <v>141801.85000000003</v>
      </c>
      <c r="O21" s="18">
        <f>Admin!O21+Fundraising!O21+'Special Events'!O21+'Student Programs'!O21+Educator!O21+Outreach!O21+Shared!O21</f>
        <v>116377.48</v>
      </c>
      <c r="P21" s="19">
        <f t="shared" si="2"/>
        <v>25424.370000000039</v>
      </c>
    </row>
    <row r="22" spans="1:17" ht="13.15" customHeight="1" x14ac:dyDescent="0.25">
      <c r="A22" s="8" t="s">
        <v>34</v>
      </c>
      <c r="B22" s="18">
        <f>Admin!B22+Fundraising!B22+'Special Events'!B22+'Student Programs'!B22+Educator!B22+Outreach!B22+Shared!B22</f>
        <v>18614.660416666666</v>
      </c>
      <c r="C22" s="18">
        <f>Admin!C22+Fundraising!C22+'Special Events'!C22+'Student Programs'!C22+Educator!C22+Outreach!C22+Shared!C22</f>
        <v>18614.660416666666</v>
      </c>
      <c r="D22" s="18">
        <f>Admin!D22+Fundraising!D22+'Special Events'!D22+'Student Programs'!D22+Educator!D22+Outreach!D22+Shared!D22</f>
        <v>18614.660416666666</v>
      </c>
      <c r="E22" s="18">
        <f>Admin!E22+Fundraising!E22+'Special Events'!E22+'Student Programs'!E22+Educator!E22+Outreach!E22+Shared!E22</f>
        <v>18614.660416666666</v>
      </c>
      <c r="F22" s="18">
        <f>Admin!F22+Fundraising!F22+'Special Events'!F22+'Student Programs'!F22+Educator!F22+Outreach!F22+Shared!F22</f>
        <v>18614.660416666666</v>
      </c>
      <c r="G22" s="18">
        <f>Admin!G22+Fundraising!G22+'Special Events'!G22+'Student Programs'!G22+Educator!G22+Outreach!G22+Shared!G22</f>
        <v>18614.660416666666</v>
      </c>
      <c r="H22" s="18">
        <f>Admin!H22+Fundraising!H22+'Special Events'!H22+'Student Programs'!H22+Educator!H22+Outreach!H22+Shared!H22</f>
        <v>18614.660416666666</v>
      </c>
      <c r="I22" s="18">
        <f>Admin!I22+Fundraising!I22+'Special Events'!I22+'Student Programs'!I22+Educator!I22+Outreach!I22+Shared!I22</f>
        <v>18614.660416666666</v>
      </c>
      <c r="J22" s="18">
        <f>Admin!J22+Fundraising!J22+'Special Events'!J22+'Student Programs'!J22+Educator!J22+Outreach!J22+Shared!J22</f>
        <v>18614.660416666666</v>
      </c>
      <c r="K22" s="18">
        <f>Admin!K22+Fundraising!K22+'Special Events'!K22+'Student Programs'!K22+Educator!K22+Outreach!K22+Shared!K22</f>
        <v>18614.660416666666</v>
      </c>
      <c r="L22" s="18">
        <f>Admin!L22+Fundraising!L22+'Special Events'!L22+'Student Programs'!L22+Educator!L22+Outreach!L22+Shared!L22</f>
        <v>18614.660416666666</v>
      </c>
      <c r="M22" s="18">
        <f>Admin!M22+Fundraising!M22+'Special Events'!M22+'Student Programs'!M22+Educator!M22+Outreach!M22+Shared!M22</f>
        <v>18314.660416666666</v>
      </c>
      <c r="N22" s="18">
        <f>Admin!N22+Fundraising!N22+'Special Events'!N22+'Student Programs'!N22+Educator!N22+Outreach!N22+Shared!N22</f>
        <v>223075.9249999999</v>
      </c>
      <c r="O22" s="18">
        <f>Admin!O22+Fundraising!O22+'Special Events'!O22+'Student Programs'!O22+Educator!O22+Outreach!O22+Shared!O22</f>
        <v>190403.92</v>
      </c>
      <c r="P22" s="19">
        <f t="shared" si="2"/>
        <v>32672.004999999888</v>
      </c>
    </row>
    <row r="23" spans="1:17" ht="13.15" customHeight="1" x14ac:dyDescent="0.25">
      <c r="A23" s="8" t="s">
        <v>35</v>
      </c>
      <c r="B23" s="18">
        <f>Admin!B23+Fundraising!B23+'Special Events'!B23+'Student Programs'!B23+Educator!B23+Outreach!B23+Shared!B23</f>
        <v>0</v>
      </c>
      <c r="C23" s="18">
        <f>Admin!C23+Fundraising!C23+'Special Events'!C23+'Student Programs'!C23+Educator!C23+Outreach!C23+Shared!C23</f>
        <v>0</v>
      </c>
      <c r="D23" s="18">
        <f>Admin!D23+Fundraising!D23+'Special Events'!D23+'Student Programs'!D23+Educator!D23+Outreach!D23+Shared!D23</f>
        <v>0</v>
      </c>
      <c r="E23" s="18">
        <f>Admin!E23+Fundraising!E23+'Special Events'!E23+'Student Programs'!E23+Educator!E23+Outreach!E23+Shared!E23</f>
        <v>0</v>
      </c>
      <c r="F23" s="18">
        <f>Admin!F23+Fundraising!F23+'Special Events'!F23+'Student Programs'!F23+Educator!F23+Outreach!F23+Shared!F23</f>
        <v>0</v>
      </c>
      <c r="G23" s="18">
        <f>Admin!G23+Fundraising!G23+'Special Events'!G23+'Student Programs'!G23+Educator!G23+Outreach!G23+Shared!G23</f>
        <v>0</v>
      </c>
      <c r="H23" s="18">
        <f>Admin!H23+Fundraising!H23+'Special Events'!H23+'Student Programs'!H23+Educator!H23+Outreach!H23+Shared!H23</f>
        <v>10000</v>
      </c>
      <c r="I23" s="18">
        <f>Admin!I23+Fundraising!I23+'Special Events'!I23+'Student Programs'!I23+Educator!I23+Outreach!I23+Shared!I23</f>
        <v>0</v>
      </c>
      <c r="J23" s="18">
        <f>Admin!J23+Fundraising!J23+'Special Events'!J23+'Student Programs'!J23+Educator!J23+Outreach!J23+Shared!J23</f>
        <v>0</v>
      </c>
      <c r="K23" s="18">
        <f>Admin!K23+Fundraising!K23+'Special Events'!K23+'Student Programs'!K23+Educator!K23+Outreach!K23+Shared!K23</f>
        <v>10000</v>
      </c>
      <c r="L23" s="18">
        <f>Admin!L23+Fundraising!L23+'Special Events'!L23+'Student Programs'!L23+Educator!L23+Outreach!L23+Shared!L23</f>
        <v>0</v>
      </c>
      <c r="M23" s="18">
        <f>Admin!M23+Fundraising!M23+'Special Events'!M23+'Student Programs'!M23+Educator!M23+Outreach!M23+Shared!M23</f>
        <v>0</v>
      </c>
      <c r="N23" s="18">
        <f>Admin!N23+Fundraising!N23+'Special Events'!N23+'Student Programs'!N23+Educator!N23+Outreach!N23+Shared!N23</f>
        <v>20000</v>
      </c>
      <c r="O23" s="18">
        <f>Admin!O23+Fundraising!O23+'Special Events'!O23+'Student Programs'!O23+Educator!O23+Outreach!O23+Shared!O23</f>
        <v>3862.72</v>
      </c>
      <c r="P23" s="19">
        <f t="shared" si="2"/>
        <v>16137.28</v>
      </c>
      <c r="Q23" s="60" t="s">
        <v>94</v>
      </c>
    </row>
    <row r="24" spans="1:17" ht="13.15" customHeight="1" x14ac:dyDescent="0.25">
      <c r="A24" s="8" t="s">
        <v>36</v>
      </c>
      <c r="B24" s="18">
        <f>Admin!B24+Fundraising!B24+'Special Events'!B24+'Student Programs'!B24+Educator!B24+Outreach!B24+Shared!B24</f>
        <v>0</v>
      </c>
      <c r="C24" s="18">
        <f>Admin!C24+Fundraising!C24+'Special Events'!C24+'Student Programs'!C24+Educator!C24+Outreach!C24+Shared!C24</f>
        <v>40000</v>
      </c>
      <c r="D24" s="18">
        <f>Admin!D24+Fundraising!D24+'Special Events'!D24+'Student Programs'!D24+Educator!D24+Outreach!D24+Shared!D24</f>
        <v>0</v>
      </c>
      <c r="E24" s="18">
        <f>Admin!E24+Fundraising!E24+'Special Events'!E24+'Student Programs'!E24+Educator!E24+Outreach!E24+Shared!E24</f>
        <v>12647.25</v>
      </c>
      <c r="F24" s="18">
        <f>Admin!F24+Fundraising!F24+'Special Events'!F24+'Student Programs'!F24+Educator!F24+Outreach!F24+Shared!F24</f>
        <v>0</v>
      </c>
      <c r="G24" s="18">
        <f>Admin!G24+Fundraising!G24+'Special Events'!G24+'Student Programs'!G24+Educator!G24+Outreach!G24+Shared!G24</f>
        <v>157.19</v>
      </c>
      <c r="H24" s="18">
        <f>Admin!H24+Fundraising!H24+'Special Events'!H24+'Student Programs'!H24+Educator!H24+Outreach!H24+Shared!H24</f>
        <v>0</v>
      </c>
      <c r="I24" s="18">
        <f>Admin!I24+Fundraising!I24+'Special Events'!I24+'Student Programs'!I24+Educator!I24+Outreach!I24+Shared!I24</f>
        <v>126.73</v>
      </c>
      <c r="J24" s="18">
        <f>Admin!J24+Fundraising!J24+'Special Events'!J24+'Student Programs'!J24+Educator!J24+Outreach!J24+Shared!J24</f>
        <v>0</v>
      </c>
      <c r="K24" s="18">
        <f>Admin!K24+Fundraising!K24+'Special Events'!K24+'Student Programs'!K24+Educator!K24+Outreach!K24+Shared!K24</f>
        <v>161</v>
      </c>
      <c r="L24" s="18">
        <f>Admin!L24+Fundraising!L24+'Special Events'!L24+'Student Programs'!L24+Educator!L24+Outreach!L24+Shared!L24</f>
        <v>0</v>
      </c>
      <c r="M24" s="18">
        <f>Admin!M24+Fundraising!M24+'Special Events'!M24+'Student Programs'!M24+Educator!M24+Outreach!M24+Shared!M24</f>
        <v>50</v>
      </c>
      <c r="N24" s="18">
        <f>Admin!N24+Fundraising!N24+'Special Events'!N24+'Student Programs'!N24+Educator!N24+Outreach!N24+Shared!N24</f>
        <v>53142.170000000006</v>
      </c>
      <c r="O24" s="18">
        <f>Admin!O24+Fundraising!O24+'Special Events'!O24+'Student Programs'!O24+Educator!O24+Outreach!O24+Shared!O24</f>
        <v>51400</v>
      </c>
      <c r="P24" s="19">
        <f t="shared" si="2"/>
        <v>1742.1700000000055</v>
      </c>
    </row>
    <row r="25" spans="1:17" ht="13.15" customHeight="1" x14ac:dyDescent="0.25">
      <c r="A25" s="8" t="s">
        <v>37</v>
      </c>
      <c r="B25" s="18">
        <f>Admin!B25+Fundraising!B25+'Special Events'!B25+'Student Programs'!B25+Educator!B25+Outreach!B25+Shared!B25</f>
        <v>300</v>
      </c>
      <c r="C25" s="18">
        <f>Admin!C25+Fundraising!C25+'Special Events'!C25+'Student Programs'!C25+Educator!C25+Outreach!C25+Shared!C25</f>
        <v>0</v>
      </c>
      <c r="D25" s="18">
        <f>Admin!D25+Fundraising!D25+'Special Events'!D25+'Student Programs'!D25+Educator!D25+Outreach!D25+Shared!D25</f>
        <v>78</v>
      </c>
      <c r="E25" s="18">
        <f>Admin!E25+Fundraising!E25+'Special Events'!E25+'Student Programs'!E25+Educator!E25+Outreach!E25+Shared!E25</f>
        <v>312</v>
      </c>
      <c r="F25" s="18">
        <f>Admin!F25+Fundraising!F25+'Special Events'!F25+'Student Programs'!F25+Educator!F25+Outreach!F25+Shared!F25</f>
        <v>0</v>
      </c>
      <c r="G25" s="18">
        <f>Admin!G25+Fundraising!G25+'Special Events'!G25+'Student Programs'!G25+Educator!G25+Outreach!G25+Shared!G25</f>
        <v>0</v>
      </c>
      <c r="H25" s="18">
        <f>Admin!H25+Fundraising!H25+'Special Events'!H25+'Student Programs'!H25+Educator!H25+Outreach!H25+Shared!H25</f>
        <v>0</v>
      </c>
      <c r="I25" s="18">
        <f>Admin!I25+Fundraising!I25+'Special Events'!I25+'Student Programs'!I25+Educator!I25+Outreach!I25+Shared!I25</f>
        <v>0</v>
      </c>
      <c r="J25" s="18">
        <f>Admin!J25+Fundraising!J25+'Special Events'!J25+'Student Programs'!J25+Educator!J25+Outreach!J25+Shared!J25</f>
        <v>174</v>
      </c>
      <c r="K25" s="18">
        <f>Admin!K25+Fundraising!K25+'Special Events'!K25+'Student Programs'!K25+Educator!K25+Outreach!K25+Shared!K25</f>
        <v>0</v>
      </c>
      <c r="L25" s="18">
        <f>Admin!L25+Fundraising!L25+'Special Events'!L25+'Student Programs'!L25+Educator!L25+Outreach!L25+Shared!L25</f>
        <v>156</v>
      </c>
      <c r="M25" s="18">
        <f>Admin!M25+Fundraising!M25+'Special Events'!M25+'Student Programs'!M25+Educator!M25+Outreach!M25+Shared!M25</f>
        <v>0</v>
      </c>
      <c r="N25" s="18">
        <f>Admin!N25+Fundraising!N25+'Special Events'!N25+'Student Programs'!N25+Educator!N25+Outreach!N25+Shared!N25</f>
        <v>1020</v>
      </c>
      <c r="O25" s="18">
        <f>Admin!O25+Fundraising!O25+'Special Events'!O25+'Student Programs'!O25+Educator!O25+Outreach!O25+Shared!O25</f>
        <v>1000</v>
      </c>
      <c r="P25" s="19">
        <f t="shared" si="2"/>
        <v>20</v>
      </c>
    </row>
    <row r="26" spans="1:17" ht="13.15" customHeight="1" x14ac:dyDescent="0.25">
      <c r="A26" s="8" t="s">
        <v>38</v>
      </c>
      <c r="B26" s="18">
        <f>Admin!B26+Fundraising!B26+'Special Events'!B26+'Student Programs'!B26+Educator!B26+Outreach!B26+Shared!B26</f>
        <v>534.64</v>
      </c>
      <c r="C26" s="18">
        <f>Admin!C26+Fundraising!C26+'Special Events'!C26+'Student Programs'!C26+Educator!C26+Outreach!C26+Shared!C26</f>
        <v>465.4</v>
      </c>
      <c r="D26" s="18">
        <f>Admin!D26+Fundraising!D26+'Special Events'!D26+'Student Programs'!D26+Educator!D26+Outreach!D26+Shared!D26</f>
        <v>472.32</v>
      </c>
      <c r="E26" s="18">
        <f>Admin!E26+Fundraising!E26+'Special Events'!E26+'Student Programs'!E26+Educator!E26+Outreach!E26+Shared!E26</f>
        <v>709.64</v>
      </c>
      <c r="F26" s="18">
        <f>Admin!F26+Fundraising!F26+'Special Events'!F26+'Student Programs'!F26+Educator!F26+Outreach!F26+Shared!F26</f>
        <v>419.24</v>
      </c>
      <c r="G26" s="18">
        <f>Admin!G26+Fundraising!G26+'Special Events'!G26+'Student Programs'!G26+Educator!G26+Outreach!G26+Shared!G26</f>
        <v>422.36</v>
      </c>
      <c r="H26" s="18">
        <f>Admin!H26+Fundraising!H26+'Special Events'!H26+'Student Programs'!H26+Educator!H26+Outreach!H26+Shared!H26</f>
        <v>444.27000000000004</v>
      </c>
      <c r="I26" s="18">
        <f>Admin!I26+Fundraising!I26+'Special Events'!I26+'Student Programs'!I26+Educator!I26+Outreach!I26+Shared!I26</f>
        <v>396.16</v>
      </c>
      <c r="J26" s="18">
        <f>Admin!J26+Fundraising!J26+'Special Events'!J26+'Student Programs'!J26+Educator!J26+Outreach!J26+Shared!J26</f>
        <v>396.16</v>
      </c>
      <c r="K26" s="18">
        <f>Admin!K26+Fundraising!K26+'Special Events'!K26+'Student Programs'!K26+Educator!K26+Outreach!K26+Shared!K26</f>
        <v>506.74</v>
      </c>
      <c r="L26" s="18">
        <f>Admin!L26+Fundraising!L26+'Special Events'!L26+'Student Programs'!L26+Educator!L26+Outreach!L26+Shared!L26</f>
        <v>557.72</v>
      </c>
      <c r="M26" s="18">
        <f>Admin!M26+Fundraising!M26+'Special Events'!M26+'Student Programs'!M26+Educator!M26+Outreach!M26+Shared!M26</f>
        <v>534.64</v>
      </c>
      <c r="N26" s="18">
        <f>Admin!N26+Fundraising!N26+'Special Events'!N26+'Student Programs'!N26+Educator!N26+Outreach!N26+Shared!N26</f>
        <v>5859.29</v>
      </c>
      <c r="O26" s="18">
        <f>Admin!O26+Fundraising!O26+'Special Events'!O26+'Student Programs'!O26+Educator!O26+Outreach!O26+Shared!O26</f>
        <v>5859.31</v>
      </c>
      <c r="P26" s="19">
        <f t="shared" si="2"/>
        <v>-2.0000000000436557E-2</v>
      </c>
    </row>
    <row r="27" spans="1:17" ht="13.15" customHeight="1" x14ac:dyDescent="0.25">
      <c r="A27" s="8" t="s">
        <v>39</v>
      </c>
      <c r="B27" s="18">
        <f>Admin!B27+Fundraising!B27+'Special Events'!B27+'Student Programs'!B27+Educator!B27+Outreach!B27+Shared!B27</f>
        <v>0</v>
      </c>
      <c r="C27" s="18">
        <f>Admin!C27+Fundraising!C27+'Special Events'!C27+'Student Programs'!C27+Educator!C27+Outreach!C27+Shared!C27</f>
        <v>0</v>
      </c>
      <c r="D27" s="18">
        <f>Admin!D27+Fundraising!D27+'Special Events'!D27+'Student Programs'!D27+Educator!D27+Outreach!D27+Shared!D27</f>
        <v>11550</v>
      </c>
      <c r="E27" s="18">
        <f>Admin!E27+Fundraising!E27+'Special Events'!E27+'Student Programs'!E27+Educator!E27+Outreach!E27+Shared!E27</f>
        <v>5250</v>
      </c>
      <c r="F27" s="18">
        <f>Admin!F27+Fundraising!F27+'Special Events'!F27+'Student Programs'!F27+Educator!F27+Outreach!F27+Shared!F27</f>
        <v>0</v>
      </c>
      <c r="G27" s="18">
        <f>Admin!G27+Fundraising!G27+'Special Events'!G27+'Student Programs'!G27+Educator!G27+Outreach!G27+Shared!G27</f>
        <v>0</v>
      </c>
      <c r="H27" s="18">
        <f>Admin!H27+Fundraising!H27+'Special Events'!H27+'Student Programs'!H27+Educator!H27+Outreach!H27+Shared!H27</f>
        <v>1500</v>
      </c>
      <c r="I27" s="18">
        <f>Admin!I27+Fundraising!I27+'Special Events'!I27+'Student Programs'!I27+Educator!I27+Outreach!I27+Shared!I27</f>
        <v>3150</v>
      </c>
      <c r="J27" s="18">
        <f>Admin!J27+Fundraising!J27+'Special Events'!J27+'Student Programs'!J27+Educator!J27+Outreach!J27+Shared!J27</f>
        <v>0</v>
      </c>
      <c r="K27" s="18">
        <f>Admin!K27+Fundraising!K27+'Special Events'!K27+'Student Programs'!K27+Educator!K27+Outreach!K27+Shared!K27</f>
        <v>0</v>
      </c>
      <c r="L27" s="18">
        <f>Admin!L27+Fundraising!L27+'Special Events'!L27+'Student Programs'!L27+Educator!L27+Outreach!L27+Shared!L27</f>
        <v>0</v>
      </c>
      <c r="M27" s="18">
        <f>Admin!M27+Fundraising!M27+'Special Events'!M27+'Student Programs'!M27+Educator!M27+Outreach!M27+Shared!M27</f>
        <v>0</v>
      </c>
      <c r="N27" s="18">
        <f>Admin!N27+Fundraising!N27+'Special Events'!N27+'Student Programs'!N27+Educator!N27+Outreach!N27+Shared!N27</f>
        <v>21450</v>
      </c>
      <c r="O27" s="18">
        <f>Admin!O27+Fundraising!O27+'Special Events'!O27+'Student Programs'!O27+Educator!O27+Outreach!O27+Shared!O27</f>
        <v>19854</v>
      </c>
      <c r="P27" s="19">
        <f t="shared" si="2"/>
        <v>1596</v>
      </c>
    </row>
    <row r="28" spans="1:17" ht="13.15" customHeight="1" x14ac:dyDescent="0.25">
      <c r="A28" s="8" t="s">
        <v>40</v>
      </c>
      <c r="B28" s="18">
        <f>Admin!B28+Fundraising!B28+'Special Events'!B28+'Student Programs'!B28+Educator!B28+Outreach!B28+Shared!B28</f>
        <v>0</v>
      </c>
      <c r="C28" s="18">
        <f>Admin!C28+Fundraising!C28+'Special Events'!C28+'Student Programs'!C28+Educator!C28+Outreach!C28+Shared!C28</f>
        <v>0</v>
      </c>
      <c r="D28" s="18">
        <f>Admin!D28+Fundraising!D28+'Special Events'!D28+'Student Programs'!D28+Educator!D28+Outreach!D28+Shared!D28</f>
        <v>0</v>
      </c>
      <c r="E28" s="18">
        <f>Admin!E28+Fundraising!E28+'Special Events'!E28+'Student Programs'!E28+Educator!E28+Outreach!E28+Shared!E28</f>
        <v>0</v>
      </c>
      <c r="F28" s="18">
        <f>Admin!F28+Fundraising!F28+'Special Events'!F28+'Student Programs'!F28+Educator!F28+Outreach!F28+Shared!F28</f>
        <v>0</v>
      </c>
      <c r="G28" s="18">
        <f>Admin!G28+Fundraising!G28+'Special Events'!G28+'Student Programs'!G28+Educator!G28+Outreach!G28+Shared!G28</f>
        <v>0</v>
      </c>
      <c r="H28" s="18">
        <f>Admin!H28+Fundraising!H28+'Special Events'!H28+'Student Programs'!H28+Educator!H28+Outreach!H28+Shared!H28</f>
        <v>0</v>
      </c>
      <c r="I28" s="18">
        <f>Admin!I28+Fundraising!I28+'Special Events'!I28+'Student Programs'!I28+Educator!I28+Outreach!I28+Shared!I28</f>
        <v>0</v>
      </c>
      <c r="J28" s="18">
        <f>Admin!J28+Fundraising!J28+'Special Events'!J28+'Student Programs'!J28+Educator!J28+Outreach!J28+Shared!J28</f>
        <v>0</v>
      </c>
      <c r="K28" s="18">
        <f>Admin!K28+Fundraising!K28+'Special Events'!K28+'Student Programs'!K28+Educator!K28+Outreach!K28+Shared!K28</f>
        <v>0</v>
      </c>
      <c r="L28" s="18">
        <f>Admin!L28+Fundraising!L28+'Special Events'!L28+'Student Programs'!L28+Educator!L28+Outreach!L28+Shared!L28</f>
        <v>0</v>
      </c>
      <c r="M28" s="18">
        <f>Admin!M28+Fundraising!M28+'Special Events'!M28+'Student Programs'!M28+Educator!M28+Outreach!M28+Shared!M28</f>
        <v>0</v>
      </c>
      <c r="N28" s="18">
        <f>Admin!N28+Fundraising!N28+'Special Events'!N28+'Student Programs'!N28+Educator!N28+Outreach!N28+Shared!N28</f>
        <v>0</v>
      </c>
      <c r="O28" s="18">
        <f>Admin!O28+Fundraising!O28+'Special Events'!O28+'Student Programs'!O28+Educator!O28+Outreach!O28+Shared!O28</f>
        <v>0</v>
      </c>
      <c r="P28" s="19">
        <f t="shared" si="2"/>
        <v>0</v>
      </c>
    </row>
    <row r="29" spans="1:17" ht="13.15" customHeight="1" x14ac:dyDescent="0.25">
      <c r="A29" s="8" t="s">
        <v>41</v>
      </c>
      <c r="B29" s="18">
        <f>Admin!B29+Fundraising!B29+'Special Events'!B29+'Student Programs'!B29+Educator!B29+Outreach!B29+Shared!B29</f>
        <v>4000</v>
      </c>
      <c r="C29" s="18">
        <f>Admin!C29+Fundraising!C29+'Special Events'!C29+'Student Programs'!C29+Educator!C29+Outreach!C29+Shared!C29</f>
        <v>3000</v>
      </c>
      <c r="D29" s="18">
        <f>Admin!D29+Fundraising!D29+'Special Events'!D29+'Student Programs'!D29+Educator!D29+Outreach!D29+Shared!D29</f>
        <v>2750</v>
      </c>
      <c r="E29" s="18">
        <f>Admin!E29+Fundraising!E29+'Special Events'!E29+'Student Programs'!E29+Educator!E29+Outreach!E29+Shared!E29</f>
        <v>2500</v>
      </c>
      <c r="F29" s="18">
        <f>Admin!F29+Fundraising!F29+'Special Events'!F29+'Student Programs'!F29+Educator!F29+Outreach!F29+Shared!F29</f>
        <v>2500</v>
      </c>
      <c r="G29" s="18">
        <f>Admin!G29+Fundraising!G29+'Special Events'!G29+'Student Programs'!G29+Educator!G29+Outreach!G29+Shared!G29</f>
        <v>2500</v>
      </c>
      <c r="H29" s="18">
        <f>Admin!H29+Fundraising!H29+'Special Events'!H29+'Student Programs'!H29+Educator!H29+Outreach!H29+Shared!H29</f>
        <v>2500</v>
      </c>
      <c r="I29" s="18">
        <f>Admin!I29+Fundraising!I29+'Special Events'!I29+'Student Programs'!I29+Educator!I29+Outreach!I29+Shared!I29</f>
        <v>3000</v>
      </c>
      <c r="J29" s="18">
        <f>Admin!J29+Fundraising!J29+'Special Events'!J29+'Student Programs'!J29+Educator!J29+Outreach!J29+Shared!J29</f>
        <v>12500</v>
      </c>
      <c r="K29" s="18">
        <f>Admin!K29+Fundraising!K29+'Special Events'!K29+'Student Programs'!K29+Educator!K29+Outreach!K29+Shared!K29</f>
        <v>2500</v>
      </c>
      <c r="L29" s="18">
        <f>Admin!L29+Fundraising!L29+'Special Events'!L29+'Student Programs'!L29+Educator!L29+Outreach!L29+Shared!L29</f>
        <v>5000</v>
      </c>
      <c r="M29" s="18">
        <f>Admin!M29+Fundraising!M29+'Special Events'!M29+'Student Programs'!M29+Educator!M29+Outreach!M29+Shared!M29</f>
        <v>2500</v>
      </c>
      <c r="N29" s="18">
        <f>Admin!N29+Fundraising!N29+'Special Events'!N29+'Student Programs'!N29+Educator!N29+Outreach!N29+Shared!N29</f>
        <v>45250</v>
      </c>
      <c r="O29" s="18">
        <f>Admin!O29+Fundraising!O29+'Special Events'!O29+'Student Programs'!O29+Educator!O29+Outreach!O29+Shared!O29</f>
        <v>35250</v>
      </c>
      <c r="P29" s="19">
        <f t="shared" si="2"/>
        <v>10000</v>
      </c>
    </row>
    <row r="30" spans="1:17" ht="13.15" customHeight="1" x14ac:dyDescent="0.25">
      <c r="A30" s="8" t="s">
        <v>42</v>
      </c>
      <c r="B30" s="18">
        <f>Admin!B30+Fundraising!B30+'Special Events'!B30+'Student Programs'!B30+Educator!B30+Outreach!B30+Shared!B30</f>
        <v>0</v>
      </c>
      <c r="C30" s="18">
        <f>Admin!C30+Fundraising!C30+'Special Events'!C30+'Student Programs'!C30+Educator!C30+Outreach!C30+Shared!C30</f>
        <v>0</v>
      </c>
      <c r="D30" s="18">
        <f>Admin!D30+Fundraising!D30+'Special Events'!D30+'Student Programs'!D30+Educator!D30+Outreach!D30+Shared!D30</f>
        <v>0</v>
      </c>
      <c r="E30" s="18">
        <f>Admin!E30+Fundraising!E30+'Special Events'!E30+'Student Programs'!E30+Educator!E30+Outreach!E30+Shared!E30</f>
        <v>0</v>
      </c>
      <c r="F30" s="18">
        <f>Admin!F30+Fundraising!F30+'Special Events'!F30+'Student Programs'!F30+Educator!F30+Outreach!F30+Shared!F30</f>
        <v>0</v>
      </c>
      <c r="G30" s="18">
        <f>Admin!G30+Fundraising!G30+'Special Events'!G30+'Student Programs'!G30+Educator!G30+Outreach!G30+Shared!G30</f>
        <v>450</v>
      </c>
      <c r="H30" s="18">
        <f>Admin!H30+Fundraising!H30+'Special Events'!H30+'Student Programs'!H30+Educator!H30+Outreach!H30+Shared!H30</f>
        <v>225</v>
      </c>
      <c r="I30" s="18">
        <f>Admin!I30+Fundraising!I30+'Special Events'!I30+'Student Programs'!I30+Educator!I30+Outreach!I30+Shared!I30</f>
        <v>2800</v>
      </c>
      <c r="J30" s="18">
        <f>Admin!J30+Fundraising!J30+'Special Events'!J30+'Student Programs'!J30+Educator!J30+Outreach!J30+Shared!J30</f>
        <v>0</v>
      </c>
      <c r="K30" s="18">
        <f>Admin!K30+Fundraising!K30+'Special Events'!K30+'Student Programs'!K30+Educator!K30+Outreach!K30+Shared!K30</f>
        <v>350</v>
      </c>
      <c r="L30" s="18">
        <f>Admin!L30+Fundraising!L30+'Special Events'!L30+'Student Programs'!L30+Educator!L30+Outreach!L30+Shared!L30</f>
        <v>5050</v>
      </c>
      <c r="M30" s="18">
        <f>Admin!M30+Fundraising!M30+'Special Events'!M30+'Student Programs'!M30+Educator!M30+Outreach!M30+Shared!M30</f>
        <v>0</v>
      </c>
      <c r="N30" s="18">
        <f>Admin!N30+Fundraising!N30+'Special Events'!N30+'Student Programs'!N30+Educator!N30+Outreach!N30+Shared!N30</f>
        <v>8875</v>
      </c>
      <c r="O30" s="18">
        <f>Admin!O30+Fundraising!O30+'Special Events'!O30+'Student Programs'!O30+Educator!O30+Outreach!O30+Shared!O30</f>
        <v>8875</v>
      </c>
      <c r="P30" s="19">
        <f t="shared" si="2"/>
        <v>0</v>
      </c>
    </row>
    <row r="31" spans="1:17" ht="13.15" customHeight="1" x14ac:dyDescent="0.25">
      <c r="A31" s="8" t="s">
        <v>43</v>
      </c>
      <c r="B31" s="18">
        <f>Admin!B31+Fundraising!B31+'Special Events'!B31+'Student Programs'!B31+Educator!B31+Outreach!B31+Shared!B31</f>
        <v>0</v>
      </c>
      <c r="C31" s="18">
        <f>Admin!C31+Fundraising!C31+'Special Events'!C31+'Student Programs'!C31+Educator!C31+Outreach!C31+Shared!C31</f>
        <v>900</v>
      </c>
      <c r="D31" s="18">
        <f>Admin!D31+Fundraising!D31+'Special Events'!D31+'Student Programs'!D31+Educator!D31+Outreach!D31+Shared!D31</f>
        <v>1800</v>
      </c>
      <c r="E31" s="18">
        <f>Admin!E31+Fundraising!E31+'Special Events'!E31+'Student Programs'!E31+Educator!E31+Outreach!E31+Shared!E31</f>
        <v>5775</v>
      </c>
      <c r="F31" s="18">
        <f>Admin!F31+Fundraising!F31+'Special Events'!F31+'Student Programs'!F31+Educator!F31+Outreach!F31+Shared!F31</f>
        <v>3975</v>
      </c>
      <c r="G31" s="18">
        <f>Admin!G31+Fundraising!G31+'Special Events'!G31+'Student Programs'!G31+Educator!G31+Outreach!G31+Shared!G31</f>
        <v>1830</v>
      </c>
      <c r="H31" s="18">
        <f>Admin!H31+Fundraising!H31+'Special Events'!H31+'Student Programs'!H31+Educator!H31+Outreach!H31+Shared!H31</f>
        <v>1620</v>
      </c>
      <c r="I31" s="18">
        <f>Admin!I31+Fundraising!I31+'Special Events'!I31+'Student Programs'!I31+Educator!I31+Outreach!I31+Shared!I31</f>
        <v>1200</v>
      </c>
      <c r="J31" s="18">
        <f>Admin!J31+Fundraising!J31+'Special Events'!J31+'Student Programs'!J31+Educator!J31+Outreach!J31+Shared!J31</f>
        <v>3710</v>
      </c>
      <c r="K31" s="18">
        <f>Admin!K31+Fundraising!K31+'Special Events'!K31+'Student Programs'!K31+Educator!K31+Outreach!K31+Shared!K31</f>
        <v>4620</v>
      </c>
      <c r="L31" s="18">
        <f>Admin!L31+Fundraising!L31+'Special Events'!L31+'Student Programs'!L31+Educator!L31+Outreach!L31+Shared!L31</f>
        <v>3700</v>
      </c>
      <c r="M31" s="18">
        <f>Admin!M31+Fundraising!M31+'Special Events'!M31+'Student Programs'!M31+Educator!M31+Outreach!M31+Shared!M31</f>
        <v>4250</v>
      </c>
      <c r="N31" s="18">
        <f>Admin!N31+Fundraising!N31+'Special Events'!N31+'Student Programs'!N31+Educator!N31+Outreach!N31+Shared!N31</f>
        <v>33380</v>
      </c>
      <c r="O31" s="18">
        <f>Admin!O31+Fundraising!O31+'Special Events'!O31+'Student Programs'!O31+Educator!O31+Outreach!O31+Shared!O31</f>
        <v>31880</v>
      </c>
      <c r="P31" s="19">
        <f t="shared" si="2"/>
        <v>1500</v>
      </c>
    </row>
    <row r="32" spans="1:17" ht="13.15" customHeight="1" x14ac:dyDescent="0.25">
      <c r="A32" s="8" t="s">
        <v>44</v>
      </c>
      <c r="B32" s="18">
        <f>Admin!B32+Fundraising!B32+'Special Events'!B32+'Student Programs'!B32+Educator!B32+Outreach!B32+Shared!B32</f>
        <v>0</v>
      </c>
      <c r="C32" s="18">
        <f>Admin!C32+Fundraising!C32+'Special Events'!C32+'Student Programs'!C32+Educator!C32+Outreach!C32+Shared!C32</f>
        <v>2512.5</v>
      </c>
      <c r="D32" s="18">
        <f>Admin!D32+Fundraising!D32+'Special Events'!D32+'Student Programs'!D32+Educator!D32+Outreach!D32+Shared!D32</f>
        <v>0</v>
      </c>
      <c r="E32" s="18">
        <f>Admin!E32+Fundraising!E32+'Special Events'!E32+'Student Programs'!E32+Educator!E32+Outreach!E32+Shared!E32</f>
        <v>0</v>
      </c>
      <c r="F32" s="18">
        <f>Admin!F32+Fundraising!F32+'Special Events'!F32+'Student Programs'!F32+Educator!F32+Outreach!F32+Shared!F32</f>
        <v>0</v>
      </c>
      <c r="G32" s="18">
        <f>Admin!G32+Fundraising!G32+'Special Events'!G32+'Student Programs'!G32+Educator!G32+Outreach!G32+Shared!G32</f>
        <v>0</v>
      </c>
      <c r="H32" s="18">
        <f>Admin!H32+Fundraising!H32+'Special Events'!H32+'Student Programs'!H32+Educator!H32+Outreach!H32+Shared!H32</f>
        <v>1000</v>
      </c>
      <c r="I32" s="18">
        <f>Admin!I32+Fundraising!I32+'Special Events'!I32+'Student Programs'!I32+Educator!I32+Outreach!I32+Shared!I32</f>
        <v>2423</v>
      </c>
      <c r="J32" s="18">
        <f>Admin!J32+Fundraising!J32+'Special Events'!J32+'Student Programs'!J32+Educator!J32+Outreach!J32+Shared!J32</f>
        <v>31673.25</v>
      </c>
      <c r="K32" s="18">
        <f>Admin!K32+Fundraising!K32+'Special Events'!K32+'Student Programs'!K32+Educator!K32+Outreach!K32+Shared!K32</f>
        <v>18500</v>
      </c>
      <c r="L32" s="18">
        <f>Admin!L32+Fundraising!L32+'Special Events'!L32+'Student Programs'!L32+Educator!L32+Outreach!L32+Shared!L32</f>
        <v>19500</v>
      </c>
      <c r="M32" s="18">
        <f>Admin!M32+Fundraising!M32+'Special Events'!M32+'Student Programs'!M32+Educator!M32+Outreach!M32+Shared!M32</f>
        <v>3850</v>
      </c>
      <c r="N32" s="18">
        <f>Admin!N32+Fundraising!N32+'Special Events'!N32+'Student Programs'!N32+Educator!N32+Outreach!N32+Shared!N32</f>
        <v>79458.75</v>
      </c>
      <c r="O32" s="18">
        <f>Admin!O32+Fundraising!O32+'Special Events'!O32+'Student Programs'!O32+Educator!O32+Outreach!O32+Shared!O32</f>
        <v>41208.75</v>
      </c>
      <c r="P32" s="19">
        <f t="shared" si="2"/>
        <v>38250</v>
      </c>
      <c r="Q32" s="60" t="s">
        <v>95</v>
      </c>
    </row>
    <row r="33" spans="1:17" ht="13.15" customHeight="1" x14ac:dyDescent="0.25">
      <c r="A33" s="8" t="s">
        <v>45</v>
      </c>
      <c r="B33" s="18">
        <f>Admin!B33+Fundraising!B33+'Special Events'!B33+'Student Programs'!B33+Educator!B33+Outreach!B33+Shared!B33</f>
        <v>0</v>
      </c>
      <c r="C33" s="18">
        <f>Admin!C33+Fundraising!C33+'Special Events'!C33+'Student Programs'!C33+Educator!C33+Outreach!C33+Shared!C33</f>
        <v>0</v>
      </c>
      <c r="D33" s="18">
        <f>Admin!D33+Fundraising!D33+'Special Events'!D33+'Student Programs'!D33+Educator!D33+Outreach!D33+Shared!D33</f>
        <v>0</v>
      </c>
      <c r="E33" s="18">
        <f>Admin!E33+Fundraising!E33+'Special Events'!E33+'Student Programs'!E33+Educator!E33+Outreach!E33+Shared!E33</f>
        <v>3250</v>
      </c>
      <c r="F33" s="18">
        <f>Admin!F33+Fundraising!F33+'Special Events'!F33+'Student Programs'!F33+Educator!F33+Outreach!F33+Shared!F33</f>
        <v>0</v>
      </c>
      <c r="G33" s="18">
        <f>Admin!G33+Fundraising!G33+'Special Events'!G33+'Student Programs'!G33+Educator!G33+Outreach!G33+Shared!G33</f>
        <v>0</v>
      </c>
      <c r="H33" s="18">
        <f>Admin!H33+Fundraising!H33+'Special Events'!H33+'Student Programs'!H33+Educator!H33+Outreach!H33+Shared!H33</f>
        <v>0</v>
      </c>
      <c r="I33" s="18">
        <f>Admin!I33+Fundraising!I33+'Special Events'!I33+'Student Programs'!I33+Educator!I33+Outreach!I33+Shared!I33</f>
        <v>3500</v>
      </c>
      <c r="J33" s="18">
        <f>Admin!J33+Fundraising!J33+'Special Events'!J33+'Student Programs'!J33+Educator!J33+Outreach!J33+Shared!J33</f>
        <v>3250</v>
      </c>
      <c r="K33" s="18">
        <f>Admin!K33+Fundraising!K33+'Special Events'!K33+'Student Programs'!K33+Educator!K33+Outreach!K33+Shared!K33</f>
        <v>0</v>
      </c>
      <c r="L33" s="18">
        <f>Admin!L33+Fundraising!L33+'Special Events'!L33+'Student Programs'!L33+Educator!L33+Outreach!L33+Shared!L33</f>
        <v>0</v>
      </c>
      <c r="M33" s="18">
        <f>Admin!M33+Fundraising!M33+'Special Events'!M33+'Student Programs'!M33+Educator!M33+Outreach!M33+Shared!M33</f>
        <v>0</v>
      </c>
      <c r="N33" s="18">
        <f>Admin!N33+Fundraising!N33+'Special Events'!N33+'Student Programs'!N33+Educator!N33+Outreach!N33+Shared!N33</f>
        <v>10000</v>
      </c>
      <c r="O33" s="18">
        <f>Admin!O33+Fundraising!O33+'Special Events'!O33+'Student Programs'!O33+Educator!O33+Outreach!O33+Shared!O33</f>
        <v>8955</v>
      </c>
      <c r="P33" s="19">
        <f t="shared" si="2"/>
        <v>1045</v>
      </c>
    </row>
    <row r="34" spans="1:17" ht="13.15" customHeight="1" x14ac:dyDescent="0.25">
      <c r="A34" s="8" t="s">
        <v>96</v>
      </c>
      <c r="B34" s="18">
        <f>Admin!B34+Fundraising!B34+'Special Events'!B34+'Student Programs'!B34+Educator!B34+Outreach!B34+Shared!B34</f>
        <v>0</v>
      </c>
      <c r="C34" s="18">
        <f>Admin!C34+Fundraising!C34+'Special Events'!C34+'Student Programs'!C34+Educator!C34+Outreach!C34+Shared!C34</f>
        <v>0</v>
      </c>
      <c r="D34" s="18">
        <f>Admin!D34+Fundraising!D34+'Special Events'!D34+'Student Programs'!D34+Educator!D34+Outreach!D34+Shared!D34</f>
        <v>0</v>
      </c>
      <c r="E34" s="18">
        <f>Admin!E34+Fundraising!E34+'Special Events'!E34+'Student Programs'!E34+Educator!E34+Outreach!E34+Shared!E34</f>
        <v>5000</v>
      </c>
      <c r="F34" s="18">
        <f>Admin!F34+Fundraising!F34+'Special Events'!F34+'Student Programs'!F34+Educator!F34+Outreach!F34+Shared!F34</f>
        <v>0</v>
      </c>
      <c r="G34" s="18">
        <f>Admin!G34+Fundraising!G34+'Special Events'!G34+'Student Programs'!G34+Educator!G34+Outreach!G34+Shared!G34</f>
        <v>0</v>
      </c>
      <c r="H34" s="18">
        <f>Admin!H34+Fundraising!H34+'Special Events'!H34+'Student Programs'!H34+Educator!H34+Outreach!H34+Shared!H34</f>
        <v>24650</v>
      </c>
      <c r="I34" s="18">
        <f>Admin!I34+Fundraising!I34+'Special Events'!I34+'Student Programs'!I34+Educator!I34+Outreach!I34+Shared!I34</f>
        <v>0</v>
      </c>
      <c r="J34" s="18">
        <f>Admin!J34+Fundraising!J34+'Special Events'!J34+'Student Programs'!J34+Educator!J34+Outreach!J34+Shared!J34</f>
        <v>0</v>
      </c>
      <c r="K34" s="18">
        <f>Admin!K34+Fundraising!K34+'Special Events'!K34+'Student Programs'!K34+Educator!K34+Outreach!K34+Shared!K34</f>
        <v>6500</v>
      </c>
      <c r="L34" s="18">
        <f>Admin!L34+Fundraising!L34+'Special Events'!L34+'Student Programs'!L34+Educator!L34+Outreach!L34+Shared!L34</f>
        <v>0</v>
      </c>
      <c r="M34" s="18">
        <f>Admin!M34+Fundraising!M34+'Special Events'!M34+'Student Programs'!M34+Educator!M34+Outreach!M34+Shared!M34</f>
        <v>0</v>
      </c>
      <c r="N34" s="18">
        <f>Admin!N34+Fundraising!N34+'Special Events'!N34+'Student Programs'!N34+Educator!N34+Outreach!N34+Shared!N34</f>
        <v>36150</v>
      </c>
      <c r="O34" s="18">
        <f>Admin!O34+Fundraising!O34+'Special Events'!O34+'Student Programs'!O34+Educator!O34+Outreach!O34+Shared!O34</f>
        <v>70085.3</v>
      </c>
      <c r="P34" s="62">
        <f t="shared" si="2"/>
        <v>-33935.300000000003</v>
      </c>
      <c r="Q34" s="60" t="s">
        <v>98</v>
      </c>
    </row>
    <row r="35" spans="1:17" ht="13.15" customHeight="1" x14ac:dyDescent="0.25">
      <c r="A35" s="8" t="s">
        <v>47</v>
      </c>
      <c r="B35" s="18">
        <f>Admin!B35+Fundraising!B35+'Special Events'!B35+'Student Programs'!B35+Educator!B35+Outreach!B35+Shared!B35</f>
        <v>2500</v>
      </c>
      <c r="C35" s="18">
        <f>Admin!C35+Fundraising!C35+'Special Events'!C35+'Student Programs'!C35+Educator!C35+Outreach!C35+Shared!C35</f>
        <v>2500</v>
      </c>
      <c r="D35" s="18">
        <f>Admin!D35+Fundraising!D35+'Special Events'!D35+'Student Programs'!D35+Educator!D35+Outreach!D35+Shared!D35</f>
        <v>2500</v>
      </c>
      <c r="E35" s="18">
        <f>Admin!E35+Fundraising!E35+'Special Events'!E35+'Student Programs'!E35+Educator!E35+Outreach!E35+Shared!E35</f>
        <v>12500</v>
      </c>
      <c r="F35" s="18">
        <f>Admin!F35+Fundraising!F35+'Special Events'!F35+'Student Programs'!F35+Educator!F35+Outreach!F35+Shared!F35</f>
        <v>2500</v>
      </c>
      <c r="G35" s="18">
        <f>Admin!G35+Fundraising!G35+'Special Events'!G35+'Student Programs'!G35+Educator!G35+Outreach!G35+Shared!G35</f>
        <v>2500</v>
      </c>
      <c r="H35" s="18">
        <f>Admin!H35+Fundraising!H35+'Special Events'!H35+'Student Programs'!H35+Educator!H35+Outreach!H35+Shared!H35</f>
        <v>2500</v>
      </c>
      <c r="I35" s="18">
        <f>Admin!I35+Fundraising!I35+'Special Events'!I35+'Student Programs'!I35+Educator!I35+Outreach!I35+Shared!I35</f>
        <v>2500</v>
      </c>
      <c r="J35" s="18">
        <f>Admin!J35+Fundraising!J35+'Special Events'!J35+'Student Programs'!J35+Educator!J35+Outreach!J35+Shared!J35</f>
        <v>2500</v>
      </c>
      <c r="K35" s="18">
        <f>Admin!K35+Fundraising!K35+'Special Events'!K35+'Student Programs'!K35+Educator!K35+Outreach!K35+Shared!K35</f>
        <v>2500</v>
      </c>
      <c r="L35" s="18">
        <f>Admin!L35+Fundraising!L35+'Special Events'!L35+'Student Programs'!L35+Educator!L35+Outreach!L35+Shared!L35</f>
        <v>2500</v>
      </c>
      <c r="M35" s="18">
        <f>Admin!M35+Fundraising!M35+'Special Events'!M35+'Student Programs'!M35+Educator!M35+Outreach!M35+Shared!M35</f>
        <v>2500</v>
      </c>
      <c r="N35" s="18">
        <f>Admin!N35+Fundraising!N35+'Special Events'!N35+'Student Programs'!N35+Educator!N35+Outreach!N35+Shared!N35</f>
        <v>40000</v>
      </c>
      <c r="O35" s="18">
        <f>Admin!O35+Fundraising!O35+'Special Events'!O35+'Student Programs'!O35+Educator!O35+Outreach!O35+Shared!O35</f>
        <v>8125</v>
      </c>
      <c r="P35" s="19">
        <f t="shared" si="2"/>
        <v>31875</v>
      </c>
      <c r="Q35" s="60" t="s">
        <v>97</v>
      </c>
    </row>
    <row r="36" spans="1:17" ht="13.15" customHeight="1" x14ac:dyDescent="0.25">
      <c r="A36" s="8" t="s">
        <v>48</v>
      </c>
      <c r="B36" s="18">
        <f>Admin!B36+Fundraising!B36+'Special Events'!B36+'Student Programs'!B36+Educator!B36+Outreach!B36+Shared!B36</f>
        <v>0</v>
      </c>
      <c r="C36" s="18">
        <f>Admin!C36+Fundraising!C36+'Special Events'!C36+'Student Programs'!C36+Educator!C36+Outreach!C36+Shared!C36</f>
        <v>0</v>
      </c>
      <c r="D36" s="18">
        <f>Admin!D36+Fundraising!D36+'Special Events'!D36+'Student Programs'!D36+Educator!D36+Outreach!D36+Shared!D36</f>
        <v>0</v>
      </c>
      <c r="E36" s="18">
        <f>Admin!E36+Fundraising!E36+'Special Events'!E36+'Student Programs'!E36+Educator!E36+Outreach!E36+Shared!E36</f>
        <v>0</v>
      </c>
      <c r="F36" s="18">
        <f>Admin!F36+Fundraising!F36+'Special Events'!F36+'Student Programs'!F36+Educator!F36+Outreach!F36+Shared!F36</f>
        <v>0</v>
      </c>
      <c r="G36" s="18">
        <f>Admin!G36+Fundraising!G36+'Special Events'!G36+'Student Programs'!G36+Educator!G36+Outreach!G36+Shared!G36</f>
        <v>0</v>
      </c>
      <c r="H36" s="18">
        <f>Admin!H36+Fundraising!H36+'Special Events'!H36+'Student Programs'!H36+Educator!H36+Outreach!H36+Shared!H36</f>
        <v>0</v>
      </c>
      <c r="I36" s="18">
        <f>Admin!I36+Fundraising!I36+'Special Events'!I36+'Student Programs'!I36+Educator!I36+Outreach!I36+Shared!I36</f>
        <v>0</v>
      </c>
      <c r="J36" s="18">
        <f>Admin!J36+Fundraising!J36+'Special Events'!J36+'Student Programs'!J36+Educator!J36+Outreach!J36+Shared!J36</f>
        <v>0</v>
      </c>
      <c r="K36" s="18">
        <f>Admin!K36+Fundraising!K36+'Special Events'!K36+'Student Programs'!K36+Educator!K36+Outreach!K36+Shared!K36</f>
        <v>0</v>
      </c>
      <c r="L36" s="18">
        <f>Admin!L36+Fundraising!L36+'Special Events'!L36+'Student Programs'!L36+Educator!L36+Outreach!L36+Shared!L36</f>
        <v>0</v>
      </c>
      <c r="M36" s="18">
        <f>Admin!M36+Fundraising!M36+'Special Events'!M36+'Student Programs'!M36+Educator!M36+Outreach!M36+Shared!M36</f>
        <v>0</v>
      </c>
      <c r="N36" s="18">
        <f>Admin!N36+Fundraising!N36+'Special Events'!N36+'Student Programs'!N36+Educator!N36+Outreach!N36+Shared!N36</f>
        <v>0</v>
      </c>
      <c r="O36" s="18">
        <f>Admin!O36+Fundraising!O36+'Special Events'!O36+'Student Programs'!O36+Educator!O36+Outreach!O36+Shared!O36</f>
        <v>0</v>
      </c>
      <c r="P36" s="19">
        <f t="shared" si="2"/>
        <v>0</v>
      </c>
    </row>
    <row r="37" spans="1:17" ht="13.15" customHeight="1" x14ac:dyDescent="0.25">
      <c r="A37" s="8" t="s">
        <v>49</v>
      </c>
      <c r="B37" s="18">
        <f>Admin!B37+Fundraising!B37+'Special Events'!B37+'Student Programs'!B37+Educator!B37+Outreach!B37+Shared!B37</f>
        <v>13605.130000000001</v>
      </c>
      <c r="C37" s="18">
        <f>Admin!C37+Fundraising!C37+'Special Events'!C37+'Student Programs'!C37+Educator!C37+Outreach!C37+Shared!C37</f>
        <v>3836.84</v>
      </c>
      <c r="D37" s="18">
        <f>Admin!D37+Fundraising!D37+'Special Events'!D37+'Student Programs'!D37+Educator!D37+Outreach!D37+Shared!D37</f>
        <v>3836.84</v>
      </c>
      <c r="E37" s="18">
        <f>Admin!E37+Fundraising!E37+'Special Events'!E37+'Student Programs'!E37+Educator!E37+Outreach!E37+Shared!E37</f>
        <v>13605.130000000001</v>
      </c>
      <c r="F37" s="18">
        <f>Admin!F37+Fundraising!F37+'Special Events'!F37+'Student Programs'!F37+Educator!F37+Outreach!F37+Shared!F37</f>
        <v>3836.84</v>
      </c>
      <c r="G37" s="18">
        <f>Admin!G37+Fundraising!G37+'Special Events'!G37+'Student Programs'!G37+Educator!G37+Outreach!G37+Shared!G37</f>
        <v>3836.84</v>
      </c>
      <c r="H37" s="18">
        <f>Admin!H37+Fundraising!H37+'Special Events'!H37+'Student Programs'!H37+Educator!H37+Outreach!H37+Shared!H37</f>
        <v>14275</v>
      </c>
      <c r="I37" s="18">
        <f>Admin!I37+Fundraising!I37+'Special Events'!I37+'Student Programs'!I37+Educator!I37+Outreach!I37+Shared!I37</f>
        <v>4025</v>
      </c>
      <c r="J37" s="18">
        <f>Admin!J37+Fundraising!J37+'Special Events'!J37+'Student Programs'!J37+Educator!J37+Outreach!J37+Shared!J37</f>
        <v>4025</v>
      </c>
      <c r="K37" s="18">
        <f>Admin!K37+Fundraising!K37+'Special Events'!K37+'Student Programs'!K37+Educator!K37+Outreach!K37+Shared!K37</f>
        <v>14275</v>
      </c>
      <c r="L37" s="18">
        <f>Admin!L37+Fundraising!L37+'Special Events'!L37+'Student Programs'!L37+Educator!L37+Outreach!L37+Shared!L37</f>
        <v>4025</v>
      </c>
      <c r="M37" s="18">
        <f>Admin!M37+Fundraising!M37+'Special Events'!M37+'Student Programs'!M37+Educator!M37+Outreach!M37+Shared!M37</f>
        <v>4025</v>
      </c>
      <c r="N37" s="18">
        <f>Admin!N37+Fundraising!N37+'Special Events'!N37+'Student Programs'!N37+Educator!N37+Outreach!N37+Shared!N37</f>
        <v>87207.62</v>
      </c>
      <c r="O37" s="18">
        <f>Admin!O37+Fundraising!O37+'Special Events'!O37+'Student Programs'!O37+Educator!O37+Outreach!O37+Shared!O37</f>
        <v>85665.89</v>
      </c>
      <c r="P37" s="19">
        <f t="shared" si="2"/>
        <v>1541.7299999999959</v>
      </c>
    </row>
    <row r="38" spans="1:17" ht="13.15" customHeight="1" x14ac:dyDescent="0.25">
      <c r="A38" s="8" t="s">
        <v>50</v>
      </c>
      <c r="B38" s="18">
        <f>Admin!B38+Fundraising!B38+'Special Events'!B38+'Student Programs'!B38+Educator!B38+Outreach!B38+Shared!B38</f>
        <v>279.89999999999998</v>
      </c>
      <c r="C38" s="18">
        <f>Admin!C38+Fundraising!C38+'Special Events'!C38+'Student Programs'!C38+Educator!C38+Outreach!C38+Shared!C38</f>
        <v>2243</v>
      </c>
      <c r="D38" s="18">
        <f>Admin!D38+Fundraising!D38+'Special Events'!D38+'Student Programs'!D38+Educator!D38+Outreach!D38+Shared!D38</f>
        <v>3587.1</v>
      </c>
      <c r="E38" s="18">
        <f>Admin!E38+Fundraising!E38+'Special Events'!E38+'Student Programs'!E38+Educator!E38+Outreach!E38+Shared!E38</f>
        <v>157</v>
      </c>
      <c r="F38" s="18">
        <f>Admin!F38+Fundraising!F38+'Special Events'!F38+'Student Programs'!F38+Educator!F38+Outreach!F38+Shared!F38</f>
        <v>0</v>
      </c>
      <c r="G38" s="18">
        <f>Admin!G38+Fundraising!G38+'Special Events'!G38+'Student Programs'!G38+Educator!G38+Outreach!G38+Shared!G38</f>
        <v>0</v>
      </c>
      <c r="H38" s="18">
        <f>Admin!H38+Fundraising!H38+'Special Events'!H38+'Student Programs'!H38+Educator!H38+Outreach!H38+Shared!H38</f>
        <v>0</v>
      </c>
      <c r="I38" s="18">
        <f>Admin!I38+Fundraising!I38+'Special Events'!I38+'Student Programs'!I38+Educator!I38+Outreach!I38+Shared!I38</f>
        <v>397</v>
      </c>
      <c r="J38" s="18">
        <f>Admin!J38+Fundraising!J38+'Special Events'!J38+'Student Programs'!J38+Educator!J38+Outreach!J38+Shared!J38</f>
        <v>0</v>
      </c>
      <c r="K38" s="18">
        <f>Admin!K38+Fundraising!K38+'Special Events'!K38+'Student Programs'!K38+Educator!K38+Outreach!K38+Shared!K38</f>
        <v>500</v>
      </c>
      <c r="L38" s="18">
        <f>Admin!L38+Fundraising!L38+'Special Events'!L38+'Student Programs'!L38+Educator!L38+Outreach!L38+Shared!L38</f>
        <v>500</v>
      </c>
      <c r="M38" s="18">
        <f>Admin!M38+Fundraising!M38+'Special Events'!M38+'Student Programs'!M38+Educator!M38+Outreach!M38+Shared!M38</f>
        <v>0</v>
      </c>
      <c r="N38" s="18">
        <f>Admin!N38+Fundraising!N38+'Special Events'!N38+'Student Programs'!N38+Educator!N38+Outreach!N38+Shared!N38</f>
        <v>7664</v>
      </c>
      <c r="O38" s="18">
        <f>Admin!O38+Fundraising!O38+'Special Events'!O38+'Student Programs'!O38+Educator!O38+Outreach!O38+Shared!O38</f>
        <v>7664</v>
      </c>
      <c r="P38" s="19">
        <f t="shared" si="2"/>
        <v>0</v>
      </c>
    </row>
    <row r="39" spans="1:17" ht="13.15" customHeight="1" x14ac:dyDescent="0.25">
      <c r="A39" s="8" t="s">
        <v>51</v>
      </c>
      <c r="B39" s="18">
        <f>Admin!B39+Fundraising!B39+'Special Events'!B39+'Student Programs'!B39+Educator!B39+Outreach!B39+Shared!B39</f>
        <v>1000</v>
      </c>
      <c r="C39" s="18">
        <f>Admin!C39+Fundraising!C39+'Special Events'!C39+'Student Programs'!C39+Educator!C39+Outreach!C39+Shared!C39</f>
        <v>1000</v>
      </c>
      <c r="D39" s="18">
        <f>Admin!D39+Fundraising!D39+'Special Events'!D39+'Student Programs'!D39+Educator!D39+Outreach!D39+Shared!D39</f>
        <v>1130.0999999999999</v>
      </c>
      <c r="E39" s="18">
        <f>Admin!E39+Fundraising!E39+'Special Events'!E39+'Student Programs'!E39+Educator!E39+Outreach!E39+Shared!E39</f>
        <v>1046.6199999999999</v>
      </c>
      <c r="F39" s="18">
        <f>Admin!F39+Fundraising!F39+'Special Events'!F39+'Student Programs'!F39+Educator!F39+Outreach!F39+Shared!F39</f>
        <v>1000</v>
      </c>
      <c r="G39" s="18">
        <f>Admin!G39+Fundraising!G39+'Special Events'!G39+'Student Programs'!G39+Educator!G39+Outreach!G39+Shared!G39</f>
        <v>1100</v>
      </c>
      <c r="H39" s="18">
        <f>Admin!H39+Fundraising!H39+'Special Events'!H39+'Student Programs'!H39+Educator!H39+Outreach!H39+Shared!H39</f>
        <v>1000</v>
      </c>
      <c r="I39" s="18">
        <f>Admin!I39+Fundraising!I39+'Special Events'!I39+'Student Programs'!I39+Educator!I39+Outreach!I39+Shared!I39</f>
        <v>1199.48</v>
      </c>
      <c r="J39" s="18">
        <f>Admin!J39+Fundraising!J39+'Special Events'!J39+'Student Programs'!J39+Educator!J39+Outreach!J39+Shared!J39</f>
        <v>1000</v>
      </c>
      <c r="K39" s="18">
        <f>Admin!K39+Fundraising!K39+'Special Events'!K39+'Student Programs'!K39+Educator!K39+Outreach!K39+Shared!K39</f>
        <v>1000</v>
      </c>
      <c r="L39" s="18">
        <f>Admin!L39+Fundraising!L39+'Special Events'!L39+'Student Programs'!L39+Educator!L39+Outreach!L39+Shared!L39</f>
        <v>2150</v>
      </c>
      <c r="M39" s="18">
        <f>Admin!M39+Fundraising!M39+'Special Events'!M39+'Student Programs'!M39+Educator!M39+Outreach!M39+Shared!M39</f>
        <v>1000</v>
      </c>
      <c r="N39" s="18">
        <f>Admin!N39+Fundraising!N39+'Special Events'!N39+'Student Programs'!N39+Educator!N39+Outreach!N39+Shared!N39</f>
        <v>13626.2</v>
      </c>
      <c r="O39" s="18">
        <f>Admin!O39+Fundraising!O39+'Special Events'!O39+'Student Programs'!O39+Educator!O39+Outreach!O39+Shared!O39</f>
        <v>22737.09</v>
      </c>
      <c r="P39" s="19">
        <f t="shared" si="2"/>
        <v>-9110.89</v>
      </c>
    </row>
    <row r="40" spans="1:17" ht="13.15" customHeight="1" x14ac:dyDescent="0.25">
      <c r="A40" s="8" t="s">
        <v>52</v>
      </c>
      <c r="B40" s="18">
        <f>Admin!B40+Fundraising!B40+'Special Events'!B40+'Student Programs'!B40+Educator!B40+Outreach!B40+Shared!B40</f>
        <v>0</v>
      </c>
      <c r="C40" s="18">
        <f>Admin!C40+Fundraising!C40+'Special Events'!C40+'Student Programs'!C40+Educator!C40+Outreach!C40+Shared!C40</f>
        <v>0</v>
      </c>
      <c r="D40" s="18">
        <f>Admin!D40+Fundraising!D40+'Special Events'!D40+'Student Programs'!D40+Educator!D40+Outreach!D40+Shared!D40</f>
        <v>0</v>
      </c>
      <c r="E40" s="18">
        <f>Admin!E40+Fundraising!E40+'Special Events'!E40+'Student Programs'!E40+Educator!E40+Outreach!E40+Shared!E40</f>
        <v>0</v>
      </c>
      <c r="F40" s="18">
        <f>Admin!F40+Fundraising!F40+'Special Events'!F40+'Student Programs'!F40+Educator!F40+Outreach!F40+Shared!F40</f>
        <v>0</v>
      </c>
      <c r="G40" s="18">
        <f>Admin!G40+Fundraising!G40+'Special Events'!G40+'Student Programs'!G40+Educator!G40+Outreach!G40+Shared!G40</f>
        <v>0</v>
      </c>
      <c r="H40" s="18">
        <f>Admin!H40+Fundraising!H40+'Special Events'!H40+'Student Programs'!H40+Educator!H40+Outreach!H40+Shared!H40</f>
        <v>0</v>
      </c>
      <c r="I40" s="18">
        <f>Admin!I40+Fundraising!I40+'Special Events'!I40+'Student Programs'!I40+Educator!I40+Outreach!I40+Shared!I40</f>
        <v>0</v>
      </c>
      <c r="J40" s="18">
        <f>Admin!J40+Fundraising!J40+'Special Events'!J40+'Student Programs'!J40+Educator!J40+Outreach!J40+Shared!J40</f>
        <v>0</v>
      </c>
      <c r="K40" s="18">
        <f>Admin!K40+Fundraising!K40+'Special Events'!K40+'Student Programs'!K40+Educator!K40+Outreach!K40+Shared!K40</f>
        <v>0</v>
      </c>
      <c r="L40" s="18">
        <f>Admin!L40+Fundraising!L40+'Special Events'!L40+'Student Programs'!L40+Educator!L40+Outreach!L40+Shared!L40</f>
        <v>0</v>
      </c>
      <c r="M40" s="18">
        <f>Admin!M40+Fundraising!M40+'Special Events'!M40+'Student Programs'!M40+Educator!M40+Outreach!M40+Shared!M40</f>
        <v>0</v>
      </c>
      <c r="N40" s="18">
        <f>Admin!N40+Fundraising!N40+'Special Events'!N40+'Student Programs'!N40+Educator!N40+Outreach!N40+Shared!N40</f>
        <v>0</v>
      </c>
      <c r="O40" s="18">
        <f>Admin!O40+Fundraising!O40+'Special Events'!O40+'Student Programs'!O40+Educator!O40+Outreach!O40+Shared!O40</f>
        <v>0</v>
      </c>
      <c r="P40" s="19">
        <f t="shared" si="2"/>
        <v>0</v>
      </c>
    </row>
    <row r="41" spans="1:17" ht="13.15" customHeight="1" x14ac:dyDescent="0.25">
      <c r="A41" s="8" t="s">
        <v>53</v>
      </c>
      <c r="B41" s="18">
        <f>Admin!B41+Fundraising!B41+'Special Events'!B41+'Student Programs'!B41+Educator!B41+Outreach!B41+Shared!B41</f>
        <v>1754.1699999999998</v>
      </c>
      <c r="C41" s="18">
        <f>Admin!C41+Fundraising!C41+'Special Events'!C41+'Student Programs'!C41+Educator!C41+Outreach!C41+Shared!C41</f>
        <v>1754.1699999999998</v>
      </c>
      <c r="D41" s="18">
        <f>Admin!D41+Fundraising!D41+'Special Events'!D41+'Student Programs'!D41+Educator!D41+Outreach!D41+Shared!D41</f>
        <v>1754.1699999999998</v>
      </c>
      <c r="E41" s="18">
        <f>Admin!E41+Fundraising!E41+'Special Events'!E41+'Student Programs'!E41+Educator!E41+Outreach!E41+Shared!E41</f>
        <v>1754.1699999999998</v>
      </c>
      <c r="F41" s="18">
        <f>Admin!F41+Fundraising!F41+'Special Events'!F41+'Student Programs'!F41+Educator!F41+Outreach!F41+Shared!F41</f>
        <v>1754.1699999999998</v>
      </c>
      <c r="G41" s="18">
        <f>Admin!G41+Fundraising!G41+'Special Events'!G41+'Student Programs'!G41+Educator!G41+Outreach!G41+Shared!G41</f>
        <v>1754.1699999999998</v>
      </c>
      <c r="H41" s="18">
        <f>Admin!H41+Fundraising!H41+'Special Events'!H41+'Student Programs'!H41+Educator!H41+Outreach!H41+Shared!H41</f>
        <v>1754.1699999999998</v>
      </c>
      <c r="I41" s="18">
        <f>Admin!I41+Fundraising!I41+'Special Events'!I41+'Student Programs'!I41+Educator!I41+Outreach!I41+Shared!I41</f>
        <v>1754.1699999999998</v>
      </c>
      <c r="J41" s="18">
        <f>Admin!J41+Fundraising!J41+'Special Events'!J41+'Student Programs'!J41+Educator!J41+Outreach!J41+Shared!J41</f>
        <v>1754.1699999999998</v>
      </c>
      <c r="K41" s="18">
        <f>Admin!K41+Fundraising!K41+'Special Events'!K41+'Student Programs'!K41+Educator!K41+Outreach!K41+Shared!K41</f>
        <v>1754.1699999999998</v>
      </c>
      <c r="L41" s="18">
        <f>Admin!L41+Fundraising!L41+'Special Events'!L41+'Student Programs'!L41+Educator!L41+Outreach!L41+Shared!L41</f>
        <v>1754.1699999999998</v>
      </c>
      <c r="M41" s="18">
        <f>Admin!M41+Fundraising!M41+'Special Events'!M41+'Student Programs'!M41+Educator!M41+Outreach!M41+Shared!M41</f>
        <v>1754.1699999999998</v>
      </c>
      <c r="N41" s="18">
        <f>Admin!N41+Fundraising!N41+'Special Events'!N41+'Student Programs'!N41+Educator!N41+Outreach!N41+Shared!N41</f>
        <v>21050.039999999994</v>
      </c>
      <c r="O41" s="18">
        <f>Admin!O41+Fundraising!O41+'Special Events'!O41+'Student Programs'!O41+Educator!O41+Outreach!O41+Shared!O41</f>
        <v>21158.629999999997</v>
      </c>
      <c r="P41" s="19">
        <f t="shared" si="2"/>
        <v>-108.59000000000378</v>
      </c>
    </row>
    <row r="42" spans="1:17" ht="13.15" customHeight="1" x14ac:dyDescent="0.25">
      <c r="A42" s="8" t="s">
        <v>54</v>
      </c>
      <c r="B42" s="18">
        <f>Admin!B42+Fundraising!B42+'Special Events'!B42+'Student Programs'!B42+Educator!B42+Outreach!B42+Shared!B42</f>
        <v>3356</v>
      </c>
      <c r="C42" s="18">
        <f>Admin!C42+Fundraising!C42+'Special Events'!C42+'Student Programs'!C42+Educator!C42+Outreach!C42+Shared!C42</f>
        <v>3356</v>
      </c>
      <c r="D42" s="18">
        <f>Admin!D42+Fundraising!D42+'Special Events'!D42+'Student Programs'!D42+Educator!D42+Outreach!D42+Shared!D42</f>
        <v>3356</v>
      </c>
      <c r="E42" s="18">
        <f>Admin!E42+Fundraising!E42+'Special Events'!E42+'Student Programs'!E42+Educator!E42+Outreach!E42+Shared!E42</f>
        <v>3356</v>
      </c>
      <c r="F42" s="18">
        <f>Admin!F42+Fundraising!F42+'Special Events'!F42+'Student Programs'!F42+Educator!F42+Outreach!F42+Shared!F42</f>
        <v>3356</v>
      </c>
      <c r="G42" s="18">
        <f>Admin!G42+Fundraising!G42+'Special Events'!G42+'Student Programs'!G42+Educator!G42+Outreach!G42+Shared!G42</f>
        <v>3356</v>
      </c>
      <c r="H42" s="18">
        <f>Admin!H42+Fundraising!H42+'Special Events'!H42+'Student Programs'!H42+Educator!H42+Outreach!H42+Shared!H42</f>
        <v>3356</v>
      </c>
      <c r="I42" s="18">
        <f>Admin!I42+Fundraising!I42+'Special Events'!I42+'Student Programs'!I42+Educator!I42+Outreach!I42+Shared!I42</f>
        <v>3356</v>
      </c>
      <c r="J42" s="18">
        <f>Admin!J42+Fundraising!J42+'Special Events'!J42+'Student Programs'!J42+Educator!J42+Outreach!J42+Shared!J42</f>
        <v>2356.3000000000002</v>
      </c>
      <c r="K42" s="18">
        <f>Admin!K42+Fundraising!K42+'Special Events'!K42+'Student Programs'!K42+Educator!K42+Outreach!K42+Shared!K42</f>
        <v>3356</v>
      </c>
      <c r="L42" s="18">
        <f>Admin!L42+Fundraising!L42+'Special Events'!L42+'Student Programs'!L42+Educator!L42+Outreach!L42+Shared!L42</f>
        <v>2356.3000000000002</v>
      </c>
      <c r="M42" s="18">
        <f>Admin!M42+Fundraising!M42+'Special Events'!M42+'Student Programs'!M42+Educator!M42+Outreach!M42+Shared!M42</f>
        <v>2356.3000000000002</v>
      </c>
      <c r="N42" s="18">
        <f>Admin!N42+Fundraising!N42+'Special Events'!N42+'Student Programs'!N42+Educator!N42+Outreach!N42+Shared!N42</f>
        <v>37272.9</v>
      </c>
      <c r="O42" s="18">
        <f>Admin!O42+Fundraising!O42+'Special Events'!O42+'Student Programs'!O42+Educator!O42+Outreach!O42+Shared!O42</f>
        <v>36003</v>
      </c>
      <c r="P42" s="19">
        <f t="shared" si="2"/>
        <v>1269.9000000000015</v>
      </c>
    </row>
    <row r="43" spans="1:17" ht="13.15" customHeight="1" x14ac:dyDescent="0.25">
      <c r="A43" s="8" t="s">
        <v>55</v>
      </c>
      <c r="B43" s="18">
        <f>Admin!B43+Fundraising!B43+'Special Events'!B43+'Student Programs'!B43+Educator!B43+Outreach!B43+Shared!B43</f>
        <v>1920.08</v>
      </c>
      <c r="C43" s="18">
        <f>Admin!C43+Fundraising!C43+'Special Events'!C43+'Student Programs'!C43+Educator!C43+Outreach!C43+Shared!C43</f>
        <v>11087.08</v>
      </c>
      <c r="D43" s="18">
        <f>Admin!D43+Fundraising!D43+'Special Events'!D43+'Student Programs'!D43+Educator!D43+Outreach!D43+Shared!D43</f>
        <v>3890.65</v>
      </c>
      <c r="E43" s="18">
        <f>Admin!E43+Fundraising!E43+'Special Events'!E43+'Student Programs'!E43+Educator!E43+Outreach!E43+Shared!E43</f>
        <v>852.37</v>
      </c>
      <c r="F43" s="18">
        <f>Admin!F43+Fundraising!F43+'Special Events'!F43+'Student Programs'!F43+Educator!F43+Outreach!F43+Shared!F43</f>
        <v>3491.27</v>
      </c>
      <c r="G43" s="18">
        <f>Admin!G43+Fundraising!G43+'Special Events'!G43+'Student Programs'!G43+Educator!G43+Outreach!G43+Shared!G43</f>
        <v>2248.42</v>
      </c>
      <c r="H43" s="18">
        <f>Admin!H43+Fundraising!H43+'Special Events'!H43+'Student Programs'!H43+Educator!H43+Outreach!H43+Shared!H43</f>
        <v>37946.53</v>
      </c>
      <c r="I43" s="18">
        <f>Admin!I43+Fundraising!I43+'Special Events'!I43+'Student Programs'!I43+Educator!I43+Outreach!I43+Shared!I43</f>
        <v>1015.57</v>
      </c>
      <c r="J43" s="18">
        <f>Admin!J43+Fundraising!J43+'Special Events'!J43+'Student Programs'!J43+Educator!J43+Outreach!J43+Shared!J43</f>
        <v>1000</v>
      </c>
      <c r="K43" s="18">
        <f>Admin!K43+Fundraising!K43+'Special Events'!K43+'Student Programs'!K43+Educator!K43+Outreach!K43+Shared!K43</f>
        <v>1500</v>
      </c>
      <c r="L43" s="18">
        <f>Admin!L43+Fundraising!L43+'Special Events'!L43+'Student Programs'!L43+Educator!L43+Outreach!L43+Shared!L43</f>
        <v>2500</v>
      </c>
      <c r="M43" s="18">
        <f>Admin!M43+Fundraising!M43+'Special Events'!M43+'Student Programs'!M43+Educator!M43+Outreach!M43+Shared!M43</f>
        <v>4200</v>
      </c>
      <c r="N43" s="18">
        <f>Admin!N43+Fundraising!N43+'Special Events'!N43+'Student Programs'!N43+Educator!N43+Outreach!N43+Shared!N43</f>
        <v>71651.97</v>
      </c>
      <c r="O43" s="18">
        <f>Admin!O43+Fundraising!O43+'Special Events'!O43+'Student Programs'!O43+Educator!O43+Outreach!O43+Shared!O43</f>
        <v>71269.399999999994</v>
      </c>
      <c r="P43" s="19">
        <f t="shared" si="2"/>
        <v>382.57000000000698</v>
      </c>
    </row>
    <row r="44" spans="1:17" ht="13.15" customHeight="1" x14ac:dyDescent="0.25">
      <c r="A44" s="8" t="s">
        <v>56</v>
      </c>
      <c r="B44" s="18">
        <f>Admin!B44+Fundraising!B44+'Special Events'!B44+'Student Programs'!B44+Educator!B44+Outreach!B44+Shared!B44</f>
        <v>81.11</v>
      </c>
      <c r="C44" s="18">
        <f>Admin!C44+Fundraising!C44+'Special Events'!C44+'Student Programs'!C44+Educator!C44+Outreach!C44+Shared!C44</f>
        <v>395.37</v>
      </c>
      <c r="D44" s="18">
        <f>Admin!D44+Fundraising!D44+'Special Events'!D44+'Student Programs'!D44+Educator!D44+Outreach!D44+Shared!D44</f>
        <v>878.38</v>
      </c>
      <c r="E44" s="18">
        <f>Admin!E44+Fundraising!E44+'Special Events'!E44+'Student Programs'!E44+Educator!E44+Outreach!E44+Shared!E44</f>
        <v>224.83</v>
      </c>
      <c r="F44" s="18">
        <f>Admin!F44+Fundraising!F44+'Special Events'!F44+'Student Programs'!F44+Educator!F44+Outreach!F44+Shared!F44</f>
        <v>257.84000000000003</v>
      </c>
      <c r="G44" s="18">
        <f>Admin!G44+Fundraising!G44+'Special Events'!G44+'Student Programs'!G44+Educator!G44+Outreach!G44+Shared!G44</f>
        <v>172.88</v>
      </c>
      <c r="H44" s="18">
        <f>Admin!H44+Fundraising!H44+'Special Events'!H44+'Student Programs'!H44+Educator!H44+Outreach!H44+Shared!H44</f>
        <v>822.38</v>
      </c>
      <c r="I44" s="18">
        <f>Admin!I44+Fundraising!I44+'Special Events'!I44+'Student Programs'!I44+Educator!I44+Outreach!I44+Shared!I44</f>
        <v>7391.18</v>
      </c>
      <c r="J44" s="18">
        <f>Admin!J44+Fundraising!J44+'Special Events'!J44+'Student Programs'!J44+Educator!J44+Outreach!J44+Shared!J44</f>
        <v>910.34</v>
      </c>
      <c r="K44" s="18">
        <f>Admin!K44+Fundraising!K44+'Special Events'!K44+'Student Programs'!K44+Educator!K44+Outreach!K44+Shared!K44</f>
        <v>181.35</v>
      </c>
      <c r="L44" s="18">
        <f>Admin!L44+Fundraising!L44+'Special Events'!L44+'Student Programs'!L44+Educator!L44+Outreach!L44+Shared!L44</f>
        <v>110</v>
      </c>
      <c r="M44" s="18">
        <f>Admin!M44+Fundraising!M44+'Special Events'!M44+'Student Programs'!M44+Educator!M44+Outreach!M44+Shared!M44</f>
        <v>167.06</v>
      </c>
      <c r="N44" s="18">
        <f>Admin!N44+Fundraising!N44+'Special Events'!N44+'Student Programs'!N44+Educator!N44+Outreach!N44+Shared!N44</f>
        <v>11592.720000000001</v>
      </c>
      <c r="O44" s="18">
        <f>Admin!O44+Fundraising!O44+'Special Events'!O44+'Student Programs'!O44+Educator!O44+Outreach!O44+Shared!O44</f>
        <v>11592.87</v>
      </c>
      <c r="P44" s="19">
        <f t="shared" si="2"/>
        <v>-0.1499999999996362</v>
      </c>
    </row>
    <row r="45" spans="1:17" ht="13.15" customHeight="1" x14ac:dyDescent="0.25">
      <c r="A45" s="8" t="s">
        <v>57</v>
      </c>
      <c r="B45" s="18">
        <f>Admin!B45+Fundraising!B45+'Special Events'!B45+'Student Programs'!B45+Educator!B45+Outreach!B45+Shared!B45</f>
        <v>0</v>
      </c>
      <c r="C45" s="18">
        <f>Admin!C45+Fundraising!C45+'Special Events'!C45+'Student Programs'!C45+Educator!C45+Outreach!C45+Shared!C45</f>
        <v>0</v>
      </c>
      <c r="D45" s="18">
        <f>Admin!D45+Fundraising!D45+'Special Events'!D45+'Student Programs'!D45+Educator!D45+Outreach!D45+Shared!D45</f>
        <v>18151.100000000002</v>
      </c>
      <c r="E45" s="18">
        <f>Admin!E45+Fundraising!E45+'Special Events'!E45+'Student Programs'!E45+Educator!E45+Outreach!E45+Shared!E45</f>
        <v>32293.327000000001</v>
      </c>
      <c r="F45" s="18">
        <f>Admin!F45+Fundraising!F45+'Special Events'!F45+'Student Programs'!F45+Educator!F45+Outreach!F45+Shared!F45</f>
        <v>0</v>
      </c>
      <c r="G45" s="18">
        <f>Admin!G45+Fundraising!G45+'Special Events'!G45+'Student Programs'!G45+Educator!G45+Outreach!G45+Shared!G45</f>
        <v>0</v>
      </c>
      <c r="H45" s="18">
        <f>Admin!H45+Fundraising!H45+'Special Events'!H45+'Student Programs'!H45+Educator!H45+Outreach!H45+Shared!H45</f>
        <v>0</v>
      </c>
      <c r="I45" s="18">
        <f>Admin!I45+Fundraising!I45+'Special Events'!I45+'Student Programs'!I45+Educator!I45+Outreach!I45+Shared!I45</f>
        <v>0</v>
      </c>
      <c r="J45" s="18">
        <f>Admin!J45+Fundraising!J45+'Special Events'!J45+'Student Programs'!J45+Educator!J45+Outreach!J45+Shared!J45</f>
        <v>0</v>
      </c>
      <c r="K45" s="18">
        <f>Admin!K45+Fundraising!K45+'Special Events'!K45+'Student Programs'!K45+Educator!K45+Outreach!K45+Shared!K45</f>
        <v>0</v>
      </c>
      <c r="L45" s="18">
        <f>Admin!L45+Fundraising!L45+'Special Events'!L45+'Student Programs'!L45+Educator!L45+Outreach!L45+Shared!L45</f>
        <v>0</v>
      </c>
      <c r="M45" s="18">
        <f>Admin!M45+Fundraising!M45+'Special Events'!M45+'Student Programs'!M45+Educator!M45+Outreach!M45+Shared!M45</f>
        <v>0</v>
      </c>
      <c r="N45" s="18">
        <f>Admin!N45+Fundraising!N45+'Special Events'!N45+'Student Programs'!N45+Educator!N45+Outreach!N45+Shared!N45</f>
        <v>50444.427000000003</v>
      </c>
      <c r="O45" s="18">
        <f>Admin!O45+Fundraising!O45+'Special Events'!O45+'Student Programs'!O45+Educator!O45+Outreach!O45+Shared!O45</f>
        <v>46136</v>
      </c>
      <c r="P45" s="19">
        <f t="shared" si="2"/>
        <v>4308.4270000000033</v>
      </c>
    </row>
    <row r="46" spans="1:17" ht="13.15" customHeight="1" x14ac:dyDescent="0.25">
      <c r="A46" s="8" t="s">
        <v>58</v>
      </c>
      <c r="B46" s="18">
        <f>Admin!B46+Fundraising!B46+'Special Events'!B46+'Student Programs'!B46+Educator!B46+Outreach!B46+Shared!B46</f>
        <v>0</v>
      </c>
      <c r="C46" s="18">
        <f>Admin!C46+Fundraising!C46+'Special Events'!C46+'Student Programs'!C46+Educator!C46+Outreach!C46+Shared!C46</f>
        <v>0</v>
      </c>
      <c r="D46" s="18">
        <f>Admin!D46+Fundraising!D46+'Special Events'!D46+'Student Programs'!D46+Educator!D46+Outreach!D46+Shared!D46</f>
        <v>0</v>
      </c>
      <c r="E46" s="18">
        <f>Admin!E46+Fundraising!E46+'Special Events'!E46+'Student Programs'!E46+Educator!E46+Outreach!E46+Shared!E46</f>
        <v>0</v>
      </c>
      <c r="F46" s="18">
        <f>Admin!F46+Fundraising!F46+'Special Events'!F46+'Student Programs'!F46+Educator!F46+Outreach!F46+Shared!F46</f>
        <v>0</v>
      </c>
      <c r="G46" s="18">
        <f>Admin!G46+Fundraising!G46+'Special Events'!G46+'Student Programs'!G46+Educator!G46+Outreach!G46+Shared!G46</f>
        <v>0</v>
      </c>
      <c r="H46" s="18">
        <f>Admin!H46+Fundraising!H46+'Special Events'!H46+'Student Programs'!H46+Educator!H46+Outreach!H46+Shared!H46</f>
        <v>0</v>
      </c>
      <c r="I46" s="18">
        <f>Admin!I46+Fundraising!I46+'Special Events'!I46+'Student Programs'!I46+Educator!I46+Outreach!I46+Shared!I46</f>
        <v>70</v>
      </c>
      <c r="J46" s="18">
        <f>Admin!J46+Fundraising!J46+'Special Events'!J46+'Student Programs'!J46+Educator!J46+Outreach!J46+Shared!J46</f>
        <v>0</v>
      </c>
      <c r="K46" s="18">
        <f>Admin!K46+Fundraising!K46+'Special Events'!K46+'Student Programs'!K46+Educator!K46+Outreach!K46+Shared!K46</f>
        <v>359</v>
      </c>
      <c r="L46" s="18">
        <f>Admin!L46+Fundraising!L46+'Special Events'!L46+'Student Programs'!L46+Educator!L46+Outreach!L46+Shared!L46</f>
        <v>0</v>
      </c>
      <c r="M46" s="18">
        <f>Admin!M46+Fundraising!M46+'Special Events'!M46+'Student Programs'!M46+Educator!M46+Outreach!M46+Shared!M46</f>
        <v>0</v>
      </c>
      <c r="N46" s="18">
        <f>Admin!N46+Fundraising!N46+'Special Events'!N46+'Student Programs'!N46+Educator!N46+Outreach!N46+Shared!N46</f>
        <v>429</v>
      </c>
      <c r="O46" s="18">
        <f>Admin!O46+Fundraising!O46+'Special Events'!O46+'Student Programs'!O46+Educator!O46+Outreach!O46+Shared!O46</f>
        <v>429</v>
      </c>
      <c r="P46" s="19">
        <f t="shared" si="2"/>
        <v>0</v>
      </c>
    </row>
    <row r="47" spans="1:17" ht="13.15" customHeight="1" x14ac:dyDescent="0.25">
      <c r="A47" s="8" t="s">
        <v>59</v>
      </c>
      <c r="B47" s="18">
        <f>Admin!B47+Fundraising!B47+'Special Events'!B47+'Student Programs'!B47+Educator!B47+Outreach!B47+Shared!B47</f>
        <v>1750</v>
      </c>
      <c r="C47" s="18">
        <f>Admin!C47+Fundraising!C47+'Special Events'!C47+'Student Programs'!C47+Educator!C47+Outreach!C47+Shared!C47</f>
        <v>1750</v>
      </c>
      <c r="D47" s="18">
        <f>Admin!D47+Fundraising!D47+'Special Events'!D47+'Student Programs'!D47+Educator!D47+Outreach!D47+Shared!D47</f>
        <v>1750</v>
      </c>
      <c r="E47" s="18">
        <f>Admin!E47+Fundraising!E47+'Special Events'!E47+'Student Programs'!E47+Educator!E47+Outreach!E47+Shared!E47</f>
        <v>1750</v>
      </c>
      <c r="F47" s="18">
        <f>Admin!F47+Fundraising!F47+'Special Events'!F47+'Student Programs'!F47+Educator!F47+Outreach!F47+Shared!F47</f>
        <v>1750</v>
      </c>
      <c r="G47" s="18">
        <f>Admin!G47+Fundraising!G47+'Special Events'!G47+'Student Programs'!G47+Educator!G47+Outreach!G47+Shared!G47</f>
        <v>1750</v>
      </c>
      <c r="H47" s="18">
        <f>Admin!H47+Fundraising!H47+'Special Events'!H47+'Student Programs'!H47+Educator!H47+Outreach!H47+Shared!H47</f>
        <v>2000</v>
      </c>
      <c r="I47" s="18">
        <f>Admin!I47+Fundraising!I47+'Special Events'!I47+'Student Programs'!I47+Educator!I47+Outreach!I47+Shared!I47</f>
        <v>2000</v>
      </c>
      <c r="J47" s="18">
        <f>Admin!J47+Fundraising!J47+'Special Events'!J47+'Student Programs'!J47+Educator!J47+Outreach!J47+Shared!J47</f>
        <v>2000</v>
      </c>
      <c r="K47" s="18">
        <f>Admin!K47+Fundraising!K47+'Special Events'!K47+'Student Programs'!K47+Educator!K47+Outreach!K47+Shared!K47</f>
        <v>2000</v>
      </c>
      <c r="L47" s="18">
        <f>Admin!L47+Fundraising!L47+'Special Events'!L47+'Student Programs'!L47+Educator!L47+Outreach!L47+Shared!L47</f>
        <v>2000</v>
      </c>
      <c r="M47" s="18">
        <f>Admin!M47+Fundraising!M47+'Special Events'!M47+'Student Programs'!M47+Educator!M47+Outreach!M47+Shared!M47</f>
        <v>2000</v>
      </c>
      <c r="N47" s="18">
        <f>Admin!N47+Fundraising!N47+'Special Events'!N47+'Student Programs'!N47+Educator!N47+Outreach!N47+Shared!N47</f>
        <v>22500</v>
      </c>
      <c r="O47" s="18">
        <f>Admin!O47+Fundraising!O47+'Special Events'!O47+'Student Programs'!O47+Educator!O47+Outreach!O47+Shared!O47</f>
        <v>18750</v>
      </c>
      <c r="P47" s="19">
        <f t="shared" si="2"/>
        <v>3750</v>
      </c>
    </row>
    <row r="48" spans="1:17" ht="13.15" customHeight="1" x14ac:dyDescent="0.25">
      <c r="A48" s="8" t="s">
        <v>60</v>
      </c>
      <c r="B48" s="18">
        <f>Admin!B48+Fundraising!B48+'Special Events'!B48+'Student Programs'!B48+Educator!B48+Outreach!B48+Shared!B48</f>
        <v>0</v>
      </c>
      <c r="C48" s="18">
        <f>Admin!C48+Fundraising!C48+'Special Events'!C48+'Student Programs'!C48+Educator!C48+Outreach!C48+Shared!C48</f>
        <v>0</v>
      </c>
      <c r="D48" s="18">
        <f>Admin!D48+Fundraising!D48+'Special Events'!D48+'Student Programs'!D48+Educator!D48+Outreach!D48+Shared!D48</f>
        <v>0</v>
      </c>
      <c r="E48" s="18">
        <f>Admin!E48+Fundraising!E48+'Special Events'!E48+'Student Programs'!E48+Educator!E48+Outreach!E48+Shared!E48</f>
        <v>376</v>
      </c>
      <c r="F48" s="18">
        <f>Admin!F48+Fundraising!F48+'Special Events'!F48+'Student Programs'!F48+Educator!F48+Outreach!F48+Shared!F48</f>
        <v>6533</v>
      </c>
      <c r="G48" s="18">
        <f>Admin!G48+Fundraising!G48+'Special Events'!G48+'Student Programs'!G48+Educator!G48+Outreach!G48+Shared!G48</f>
        <v>0</v>
      </c>
      <c r="H48" s="18">
        <f>Admin!H48+Fundraising!H48+'Special Events'!H48+'Student Programs'!H48+Educator!H48+Outreach!H48+Shared!H48</f>
        <v>0</v>
      </c>
      <c r="I48" s="18">
        <f>Admin!I48+Fundraising!I48+'Special Events'!I48+'Student Programs'!I48+Educator!I48+Outreach!I48+Shared!I48</f>
        <v>0</v>
      </c>
      <c r="J48" s="18">
        <f>Admin!J48+Fundraising!J48+'Special Events'!J48+'Student Programs'!J48+Educator!J48+Outreach!J48+Shared!J48</f>
        <v>0</v>
      </c>
      <c r="K48" s="18">
        <f>Admin!K48+Fundraising!K48+'Special Events'!K48+'Student Programs'!K48+Educator!K48+Outreach!K48+Shared!K48</f>
        <v>0</v>
      </c>
      <c r="L48" s="18">
        <f>Admin!L48+Fundraising!L48+'Special Events'!L48+'Student Programs'!L48+Educator!L48+Outreach!L48+Shared!L48</f>
        <v>120000</v>
      </c>
      <c r="M48" s="18">
        <f>Admin!M48+Fundraising!M48+'Special Events'!M48+'Student Programs'!M48+Educator!M48+Outreach!M48+Shared!M48</f>
        <v>0</v>
      </c>
      <c r="N48" s="18">
        <f>Admin!N48+Fundraising!N48+'Special Events'!N48+'Student Programs'!N48+Educator!N48+Outreach!N48+Shared!N48</f>
        <v>126909</v>
      </c>
      <c r="O48" s="18">
        <f>Admin!O48+Fundraising!O48+'Special Events'!O48+'Student Programs'!O48+Educator!O48+Outreach!O48+Shared!O48</f>
        <v>153850</v>
      </c>
      <c r="P48" s="19">
        <f t="shared" si="2"/>
        <v>-26941</v>
      </c>
    </row>
    <row r="49" spans="1:20" ht="13.15" customHeight="1" x14ac:dyDescent="0.25">
      <c r="A49" s="8" t="s">
        <v>61</v>
      </c>
      <c r="B49" s="18">
        <f>Admin!B49+Fundraising!B49+'Special Events'!B49+'Student Programs'!B49+Educator!B49+Outreach!B49+Shared!B49</f>
        <v>4025</v>
      </c>
      <c r="C49" s="18">
        <f>Admin!C49+Fundraising!C49+'Special Events'!C49+'Student Programs'!C49+Educator!C49+Outreach!C49+Shared!C49</f>
        <v>13050</v>
      </c>
      <c r="D49" s="18">
        <f>Admin!D49+Fundraising!D49+'Special Events'!D49+'Student Programs'!D49+Educator!D49+Outreach!D49+Shared!D49</f>
        <v>0</v>
      </c>
      <c r="E49" s="18">
        <f>Admin!E49+Fundraising!E49+'Special Events'!E49+'Student Programs'!E49+Educator!E49+Outreach!E49+Shared!E49</f>
        <v>126860.92000000001</v>
      </c>
      <c r="F49" s="18">
        <f>Admin!F49+Fundraising!F49+'Special Events'!F49+'Student Programs'!F49+Educator!F49+Outreach!F49+Shared!F49</f>
        <v>9595.75</v>
      </c>
      <c r="G49" s="18">
        <f>Admin!G49+Fundraising!G49+'Special Events'!G49+'Student Programs'!G49+Educator!G49+Outreach!G49+Shared!G49</f>
        <v>0</v>
      </c>
      <c r="H49" s="18">
        <f>Admin!H49+Fundraising!H49+'Special Events'!H49+'Student Programs'!H49+Educator!H49+Outreach!H49+Shared!H49</f>
        <v>7604.13</v>
      </c>
      <c r="I49" s="18">
        <f>Admin!I49+Fundraising!I49+'Special Events'!I49+'Student Programs'!I49+Educator!I49+Outreach!I49+Shared!I49</f>
        <v>12842.990000000002</v>
      </c>
      <c r="J49" s="18">
        <f>Admin!J49+Fundraising!J49+'Special Events'!J49+'Student Programs'!J49+Educator!J49+Outreach!J49+Shared!J49</f>
        <v>22.13</v>
      </c>
      <c r="K49" s="18">
        <f>Admin!K49+Fundraising!K49+'Special Events'!K49+'Student Programs'!K49+Educator!K49+Outreach!K49+Shared!K49</f>
        <v>0</v>
      </c>
      <c r="L49" s="18">
        <f>Admin!L49+Fundraising!L49+'Special Events'!L49+'Student Programs'!L49+Educator!L49+Outreach!L49+Shared!L49</f>
        <v>32500</v>
      </c>
      <c r="M49" s="18">
        <f>Admin!M49+Fundraising!M49+'Special Events'!M49+'Student Programs'!M49+Educator!M49+Outreach!M49+Shared!M49</f>
        <v>0</v>
      </c>
      <c r="N49" s="18">
        <f>Admin!N49+Fundraising!N49+'Special Events'!N49+'Student Programs'!N49+Educator!N49+Outreach!N49+Shared!N49</f>
        <v>206500.92</v>
      </c>
      <c r="O49" s="18">
        <f>Admin!O49+Fundraising!O49+'Special Events'!O49+'Student Programs'!O49+Educator!O49+Outreach!O49+Shared!O49</f>
        <v>298532.92000000004</v>
      </c>
      <c r="P49" s="19">
        <f t="shared" si="2"/>
        <v>-92032.000000000029</v>
      </c>
    </row>
    <row r="50" spans="1:20" ht="13.15" customHeight="1" x14ac:dyDescent="0.25">
      <c r="A50" s="8" t="s">
        <v>62</v>
      </c>
      <c r="B50" s="18">
        <f>Admin!B50+Fundraising!B50+'Special Events'!B50+'Student Programs'!B50+Educator!B50+Outreach!B50+Shared!B50</f>
        <v>0</v>
      </c>
      <c r="C50" s="18">
        <f>Admin!C50+Fundraising!C50+'Special Events'!C50+'Student Programs'!C50+Educator!C50+Outreach!C50+Shared!C50</f>
        <v>0</v>
      </c>
      <c r="D50" s="18">
        <f>Admin!D50+Fundraising!D50+'Special Events'!D50+'Student Programs'!D50+Educator!D50+Outreach!D50+Shared!D50</f>
        <v>0</v>
      </c>
      <c r="E50" s="18">
        <f>Admin!E50+Fundraising!E50+'Special Events'!E50+'Student Programs'!E50+Educator!E50+Outreach!E50+Shared!E50</f>
        <v>14000</v>
      </c>
      <c r="F50" s="18">
        <f>Admin!F50+Fundraising!F50+'Special Events'!F50+'Student Programs'!F50+Educator!F50+Outreach!F50+Shared!F50</f>
        <v>0</v>
      </c>
      <c r="G50" s="18">
        <f>Admin!G50+Fundraising!G50+'Special Events'!G50+'Student Programs'!G50+Educator!G50+Outreach!G50+Shared!G50</f>
        <v>0</v>
      </c>
      <c r="H50" s="18">
        <f>Admin!H50+Fundraising!H50+'Special Events'!H50+'Student Programs'!H50+Educator!H50+Outreach!H50+Shared!H50</f>
        <v>0</v>
      </c>
      <c r="I50" s="18">
        <f>Admin!I50+Fundraising!I50+'Special Events'!I50+'Student Programs'!I50+Educator!I50+Outreach!I50+Shared!I50</f>
        <v>0</v>
      </c>
      <c r="J50" s="18">
        <f>Admin!J50+Fundraising!J50+'Special Events'!J50+'Student Programs'!J50+Educator!J50+Outreach!J50+Shared!J50</f>
        <v>0</v>
      </c>
      <c r="K50" s="18">
        <f>Admin!K50+Fundraising!K50+'Special Events'!K50+'Student Programs'!K50+Educator!K50+Outreach!K50+Shared!K50</f>
        <v>0</v>
      </c>
      <c r="L50" s="18">
        <f>Admin!L50+Fundraising!L50+'Special Events'!L50+'Student Programs'!L50+Educator!L50+Outreach!L50+Shared!L50</f>
        <v>450</v>
      </c>
      <c r="M50" s="18">
        <f>Admin!M50+Fundraising!M50+'Special Events'!M50+'Student Programs'!M50+Educator!M50+Outreach!M50+Shared!M50</f>
        <v>0</v>
      </c>
      <c r="N50" s="18">
        <f>Admin!N50+Fundraising!N50+'Special Events'!N50+'Student Programs'!N50+Educator!N50+Outreach!N50+Shared!N50</f>
        <v>14450</v>
      </c>
      <c r="O50" s="18">
        <f>Admin!O50+Fundraising!O50+'Special Events'!O50+'Student Programs'!O50+Educator!O50+Outreach!O50+Shared!O50</f>
        <v>14450</v>
      </c>
      <c r="P50" s="19">
        <f t="shared" si="2"/>
        <v>0</v>
      </c>
    </row>
    <row r="51" spans="1:20" ht="13.15" customHeight="1" x14ac:dyDescent="0.25">
      <c r="A51" s="8" t="s">
        <v>63</v>
      </c>
      <c r="B51" s="18">
        <f>Admin!B51+Fundraising!B51+'Special Events'!B51+'Student Programs'!B51+Educator!B51+Outreach!B51+Shared!B51</f>
        <v>1000</v>
      </c>
      <c r="C51" s="18">
        <f>Admin!C51+Fundraising!C51+'Special Events'!C51+'Student Programs'!C51+Educator!C51+Outreach!C51+Shared!C51</f>
        <v>4500</v>
      </c>
      <c r="D51" s="18">
        <f>Admin!D51+Fundraising!D51+'Special Events'!D51+'Student Programs'!D51+Educator!D51+Outreach!D51+Shared!D51</f>
        <v>773.97</v>
      </c>
      <c r="E51" s="18">
        <f>Admin!E51+Fundraising!E51+'Special Events'!E51+'Student Programs'!E51+Educator!E51+Outreach!E51+Shared!E51</f>
        <v>3131.55</v>
      </c>
      <c r="F51" s="18">
        <f>Admin!F51+Fundraising!F51+'Special Events'!F51+'Student Programs'!F51+Educator!F51+Outreach!F51+Shared!F51</f>
        <v>641.94000000000005</v>
      </c>
      <c r="G51" s="18">
        <f>Admin!G51+Fundraising!G51+'Special Events'!G51+'Student Programs'!G51+Educator!G51+Outreach!G51+Shared!G51</f>
        <v>2000</v>
      </c>
      <c r="H51" s="18">
        <f>Admin!H51+Fundraising!H51+'Special Events'!H51+'Student Programs'!H51+Educator!H51+Outreach!H51+Shared!H51</f>
        <v>596</v>
      </c>
      <c r="I51" s="18">
        <f>Admin!I51+Fundraising!I51+'Special Events'!I51+'Student Programs'!I51+Educator!I51+Outreach!I51+Shared!I51</f>
        <v>2670.76</v>
      </c>
      <c r="J51" s="18">
        <f>Admin!J51+Fundraising!J51+'Special Events'!J51+'Student Programs'!J51+Educator!J51+Outreach!J51+Shared!J51</f>
        <v>1807.96</v>
      </c>
      <c r="K51" s="18">
        <f>Admin!K51+Fundraising!K51+'Special Events'!K51+'Student Programs'!K51+Educator!K51+Outreach!K51+Shared!K51</f>
        <v>6500</v>
      </c>
      <c r="L51" s="18">
        <f>Admin!L51+Fundraising!L51+'Special Events'!L51+'Student Programs'!L51+Educator!L51+Outreach!L51+Shared!L51</f>
        <v>16500</v>
      </c>
      <c r="M51" s="18">
        <f>Admin!M51+Fundraising!M51+'Special Events'!M51+'Student Programs'!M51+Educator!M51+Outreach!M51+Shared!M51</f>
        <v>39495</v>
      </c>
      <c r="N51" s="18">
        <f>Admin!N51+Fundraising!N51+'Special Events'!N51+'Student Programs'!N51+Educator!N51+Outreach!N51+Shared!N51</f>
        <v>79617.180000000008</v>
      </c>
      <c r="O51" s="18">
        <f>Admin!O51+Fundraising!O51+'Special Events'!O51+'Student Programs'!O51+Educator!O51+Outreach!O51+Shared!O51</f>
        <v>69009.87000000001</v>
      </c>
      <c r="P51" s="19">
        <f t="shared" si="2"/>
        <v>10607.309999999998</v>
      </c>
    </row>
    <row r="52" spans="1:20" ht="13.15" customHeight="1" x14ac:dyDescent="0.25">
      <c r="A52" s="8" t="s">
        <v>64</v>
      </c>
      <c r="B52" s="18">
        <f>Admin!B52+Fundraising!B52+'Special Events'!B52+'Student Programs'!B52+Educator!B52+Outreach!B52+Shared!B52</f>
        <v>806</v>
      </c>
      <c r="C52" s="18">
        <f>Admin!C52+Fundraising!C52+'Special Events'!C52+'Student Programs'!C52+Educator!C52+Outreach!C52+Shared!C52</f>
        <v>2567.83</v>
      </c>
      <c r="D52" s="18">
        <f>Admin!D52+Fundraising!D52+'Special Events'!D52+'Student Programs'!D52+Educator!D52+Outreach!D52+Shared!D52</f>
        <v>87575</v>
      </c>
      <c r="E52" s="18">
        <f>Admin!E52+Fundraising!E52+'Special Events'!E52+'Student Programs'!E52+Educator!E52+Outreach!E52+Shared!E52</f>
        <v>535.47</v>
      </c>
      <c r="F52" s="18">
        <f>Admin!F52+Fundraising!F52+'Special Events'!F52+'Student Programs'!F52+Educator!F52+Outreach!F52+Shared!F52</f>
        <v>17547.650000000001</v>
      </c>
      <c r="G52" s="18">
        <f>Admin!G52+Fundraising!G52+'Special Events'!G52+'Student Programs'!G52+Educator!G52+Outreach!G52+Shared!G52</f>
        <v>5592.9299999999994</v>
      </c>
      <c r="H52" s="18">
        <f>Admin!H52+Fundraising!H52+'Special Events'!H52+'Student Programs'!H52+Educator!H52+Outreach!H52+Shared!H52</f>
        <v>5841.54</v>
      </c>
      <c r="I52" s="18">
        <f>Admin!I52+Fundraising!I52+'Special Events'!I52+'Student Programs'!I52+Educator!I52+Outreach!I52+Shared!I52</f>
        <v>129677.21</v>
      </c>
      <c r="J52" s="18">
        <f>Admin!J52+Fundraising!J52+'Special Events'!J52+'Student Programs'!J52+Educator!J52+Outreach!J52+Shared!J52</f>
        <v>15696.72</v>
      </c>
      <c r="K52" s="18">
        <f>Admin!K52+Fundraising!K52+'Special Events'!K52+'Student Programs'!K52+Educator!K52+Outreach!K52+Shared!K52</f>
        <v>11075</v>
      </c>
      <c r="L52" s="18">
        <f>Admin!L52+Fundraising!L52+'Special Events'!L52+'Student Programs'!L52+Educator!L52+Outreach!L52+Shared!L52</f>
        <v>50932.08</v>
      </c>
      <c r="M52" s="18">
        <f>Admin!M52+Fundraising!M52+'Special Events'!M52+'Student Programs'!M52+Educator!M52+Outreach!M52+Shared!M52</f>
        <v>13470</v>
      </c>
      <c r="N52" s="18">
        <f>Admin!N52+Fundraising!N52+'Special Events'!N52+'Student Programs'!N52+Educator!N52+Outreach!N52+Shared!N52</f>
        <v>341317.43000000005</v>
      </c>
      <c r="O52" s="18">
        <f>Admin!O52+Fundraising!O52+'Special Events'!O52+'Student Programs'!O52+Educator!O52+Outreach!O52+Shared!O52</f>
        <v>281308.98</v>
      </c>
      <c r="P52" s="19">
        <f t="shared" si="2"/>
        <v>60008.45000000007</v>
      </c>
    </row>
    <row r="53" spans="1:20" ht="13.15" customHeight="1" x14ac:dyDescent="0.25">
      <c r="A53" s="8" t="s">
        <v>65</v>
      </c>
      <c r="B53" s="18">
        <f>Admin!B53+Fundraising!B53+'Special Events'!B53+'Student Programs'!B53+Educator!B53+Outreach!B53+Shared!B53</f>
        <v>2515.64</v>
      </c>
      <c r="C53" s="18">
        <f>Admin!C53+Fundraising!C53+'Special Events'!C53+'Student Programs'!C53+Educator!C53+Outreach!C53+Shared!C53</f>
        <v>10415.6</v>
      </c>
      <c r="D53" s="18">
        <f>Admin!D53+Fundraising!D53+'Special Events'!D53+'Student Programs'!D53+Educator!D53+Outreach!D53+Shared!D53</f>
        <v>0</v>
      </c>
      <c r="E53" s="18">
        <f>Admin!E53+Fundraising!E53+'Special Events'!E53+'Student Programs'!E53+Educator!E53+Outreach!E53+Shared!E53</f>
        <v>1408.75</v>
      </c>
      <c r="F53" s="18">
        <f>Admin!F53+Fundraising!F53+'Special Events'!F53+'Student Programs'!F53+Educator!F53+Outreach!F53+Shared!F53</f>
        <v>1282.5</v>
      </c>
      <c r="G53" s="18">
        <f>Admin!G53+Fundraising!G53+'Special Events'!G53+'Student Programs'!G53+Educator!G53+Outreach!G53+Shared!G53</f>
        <v>1207.5</v>
      </c>
      <c r="H53" s="18">
        <f>Admin!H53+Fundraising!H53+'Special Events'!H53+'Student Programs'!H53+Educator!H53+Outreach!H53+Shared!H53</f>
        <v>0</v>
      </c>
      <c r="I53" s="18">
        <f>Admin!I53+Fundraising!I53+'Special Events'!I53+'Student Programs'!I53+Educator!I53+Outreach!I53+Shared!I53</f>
        <v>160</v>
      </c>
      <c r="J53" s="18">
        <f>Admin!J53+Fundraising!J53+'Special Events'!J53+'Student Programs'!J53+Educator!J53+Outreach!J53+Shared!J53</f>
        <v>1000</v>
      </c>
      <c r="K53" s="18">
        <f>Admin!K53+Fundraising!K53+'Special Events'!K53+'Student Programs'!K53+Educator!K53+Outreach!K53+Shared!K53</f>
        <v>0</v>
      </c>
      <c r="L53" s="18">
        <f>Admin!L53+Fundraising!L53+'Special Events'!L53+'Student Programs'!L53+Educator!L53+Outreach!L53+Shared!L53</f>
        <v>0</v>
      </c>
      <c r="M53" s="18">
        <f>Admin!M53+Fundraising!M53+'Special Events'!M53+'Student Programs'!M53+Educator!M53+Outreach!M53+Shared!M53</f>
        <v>10000</v>
      </c>
      <c r="N53" s="18">
        <f>Admin!N53+Fundraising!N53+'Special Events'!N53+'Student Programs'!N53+Educator!N53+Outreach!N53+Shared!N53</f>
        <v>27989.989999999998</v>
      </c>
      <c r="O53" s="18">
        <f>Admin!O53+Fundraising!O53+'Special Events'!O53+'Student Programs'!O53+Educator!O53+Outreach!O53+Shared!O53</f>
        <v>28704.99</v>
      </c>
      <c r="P53" s="19">
        <f t="shared" si="2"/>
        <v>-715.00000000000364</v>
      </c>
    </row>
    <row r="54" spans="1:20" ht="13.15" customHeight="1" x14ac:dyDescent="0.25">
      <c r="A54" s="8" t="s">
        <v>66</v>
      </c>
      <c r="B54" s="18">
        <f>Admin!B54+Fundraising!B54+'Special Events'!B54+'Student Programs'!B54+Educator!B54+Outreach!B54+Shared!B54</f>
        <v>0</v>
      </c>
      <c r="C54" s="18">
        <f>Admin!C54+Fundraising!C54+'Special Events'!C54+'Student Programs'!C54+Educator!C54+Outreach!C54+Shared!C54</f>
        <v>0</v>
      </c>
      <c r="D54" s="18">
        <f>Admin!D54+Fundraising!D54+'Special Events'!D54+'Student Programs'!D54+Educator!D54+Outreach!D54+Shared!D54</f>
        <v>0</v>
      </c>
      <c r="E54" s="18">
        <f>Admin!E54+Fundraising!E54+'Special Events'!E54+'Student Programs'!E54+Educator!E54+Outreach!E54+Shared!E54</f>
        <v>0</v>
      </c>
      <c r="F54" s="18">
        <f>Admin!F54+Fundraising!F54+'Special Events'!F54+'Student Programs'!F54+Educator!F54+Outreach!F54+Shared!F54</f>
        <v>0</v>
      </c>
      <c r="G54" s="18">
        <f>Admin!G54+Fundraising!G54+'Special Events'!G54+'Student Programs'!G54+Educator!G54+Outreach!G54+Shared!G54</f>
        <v>0</v>
      </c>
      <c r="H54" s="18">
        <f>Admin!H54+Fundraising!H54+'Special Events'!H54+'Student Programs'!H54+Educator!H54+Outreach!H54+Shared!H54</f>
        <v>0</v>
      </c>
      <c r="I54" s="18">
        <f>Admin!I54+Fundraising!I54+'Special Events'!I54+'Student Programs'!I54+Educator!I54+Outreach!I54+Shared!I54</f>
        <v>0</v>
      </c>
      <c r="J54" s="18">
        <f>Admin!J54+Fundraising!J54+'Special Events'!J54+'Student Programs'!J54+Educator!J54+Outreach!J54+Shared!J54</f>
        <v>250</v>
      </c>
      <c r="K54" s="18">
        <f>Admin!K54+Fundraising!K54+'Special Events'!K54+'Student Programs'!K54+Educator!K54+Outreach!K54+Shared!K54</f>
        <v>250</v>
      </c>
      <c r="L54" s="18">
        <f>Admin!L54+Fundraising!L54+'Special Events'!L54+'Student Programs'!L54+Educator!L54+Outreach!L54+Shared!L54</f>
        <v>0</v>
      </c>
      <c r="M54" s="18">
        <f>Admin!M54+Fundraising!M54+'Special Events'!M54+'Student Programs'!M54+Educator!M54+Outreach!M54+Shared!M54</f>
        <v>0</v>
      </c>
      <c r="N54" s="18">
        <f>Admin!N54+Fundraising!N54+'Special Events'!N54+'Student Programs'!N54+Educator!N54+Outreach!N54+Shared!N54</f>
        <v>500</v>
      </c>
      <c r="O54" s="18">
        <f>Admin!O54+Fundraising!O54+'Special Events'!O54+'Student Programs'!O54+Educator!O54+Outreach!O54+Shared!O54</f>
        <v>500</v>
      </c>
      <c r="P54" s="19">
        <f t="shared" si="2"/>
        <v>0</v>
      </c>
    </row>
    <row r="55" spans="1:20" ht="13.15" customHeight="1" x14ac:dyDescent="0.25">
      <c r="A55" s="8" t="s">
        <v>67</v>
      </c>
      <c r="B55" s="18">
        <f>Admin!B55+Fundraising!B55+'Special Events'!B55+'Student Programs'!B55+Educator!B55+Outreach!B55+Shared!B55</f>
        <v>0</v>
      </c>
      <c r="C55" s="18">
        <f>Admin!C55+Fundraising!C55+'Special Events'!C55+'Student Programs'!C55+Educator!C55+Outreach!C55+Shared!C55</f>
        <v>0</v>
      </c>
      <c r="D55" s="18">
        <f>Admin!D55+Fundraising!D55+'Special Events'!D55+'Student Programs'!D55+Educator!D55+Outreach!D55+Shared!D55</f>
        <v>0</v>
      </c>
      <c r="E55" s="18">
        <f>Admin!E55+Fundraising!E55+'Special Events'!E55+'Student Programs'!E55+Educator!E55+Outreach!E55+Shared!E55</f>
        <v>3000</v>
      </c>
      <c r="F55" s="18">
        <f>Admin!F55+Fundraising!F55+'Special Events'!F55+'Student Programs'!F55+Educator!F55+Outreach!F55+Shared!F55</f>
        <v>65.23</v>
      </c>
      <c r="G55" s="18">
        <f>Admin!G55+Fundraising!G55+'Special Events'!G55+'Student Programs'!G55+Educator!G55+Outreach!G55+Shared!G55</f>
        <v>71.16</v>
      </c>
      <c r="H55" s="18">
        <f>Admin!H55+Fundraising!H55+'Special Events'!H55+'Student Programs'!H55+Educator!H55+Outreach!H55+Shared!H55</f>
        <v>2015.33</v>
      </c>
      <c r="I55" s="18">
        <f>Admin!I55+Fundraising!I55+'Special Events'!I55+'Student Programs'!I55+Educator!I55+Outreach!I55+Shared!I55</f>
        <v>10</v>
      </c>
      <c r="J55" s="18">
        <f>Admin!J55+Fundraising!J55+'Special Events'!J55+'Student Programs'!J55+Educator!J55+Outreach!J55+Shared!J55</f>
        <v>0</v>
      </c>
      <c r="K55" s="18">
        <f>Admin!K55+Fundraising!K55+'Special Events'!K55+'Student Programs'!K55+Educator!K55+Outreach!K55+Shared!K55</f>
        <v>1000</v>
      </c>
      <c r="L55" s="18">
        <f>Admin!L55+Fundraising!L55+'Special Events'!L55+'Student Programs'!L55+Educator!L55+Outreach!L55+Shared!L55</f>
        <v>0</v>
      </c>
      <c r="M55" s="18">
        <f>Admin!M55+Fundraising!M55+'Special Events'!M55+'Student Programs'!M55+Educator!M55+Outreach!M55+Shared!M55</f>
        <v>560</v>
      </c>
      <c r="N55" s="18">
        <f>Admin!N55+Fundraising!N55+'Special Events'!N55+'Student Programs'!N55+Educator!N55+Outreach!N55+Shared!N55</f>
        <v>6721.7199999999993</v>
      </c>
      <c r="O55" s="18">
        <f>Admin!O55+Fundraising!O55+'Special Events'!O55+'Student Programs'!O55+Educator!O55+Outreach!O55+Shared!O55</f>
        <v>6740.3899999999994</v>
      </c>
      <c r="P55" s="19">
        <f t="shared" si="2"/>
        <v>-18.670000000000073</v>
      </c>
    </row>
    <row r="56" spans="1:20" ht="13.15" customHeight="1" x14ac:dyDescent="0.25">
      <c r="A56" s="8" t="s">
        <v>68</v>
      </c>
      <c r="B56" s="18">
        <f>Admin!B56+Fundraising!B56+'Special Events'!B56+'Student Programs'!B56+Educator!B56+Outreach!B56+Shared!B56</f>
        <v>1000</v>
      </c>
      <c r="C56" s="18">
        <f>Admin!C56+Fundraising!C56+'Special Events'!C56+'Student Programs'!C56+Educator!C56+Outreach!C56+Shared!C56</f>
        <v>3000</v>
      </c>
      <c r="D56" s="18">
        <f>Admin!D56+Fundraising!D56+'Special Events'!D56+'Student Programs'!D56+Educator!D56+Outreach!D56+Shared!D56</f>
        <v>2000</v>
      </c>
      <c r="E56" s="18">
        <f>Admin!E56+Fundraising!E56+'Special Events'!E56+'Student Programs'!E56+Educator!E56+Outreach!E56+Shared!E56</f>
        <v>6000</v>
      </c>
      <c r="F56" s="18">
        <f>Admin!F56+Fundraising!F56+'Special Events'!F56+'Student Programs'!F56+Educator!F56+Outreach!F56+Shared!F56</f>
        <v>2000</v>
      </c>
      <c r="G56" s="18">
        <f>Admin!G56+Fundraising!G56+'Special Events'!G56+'Student Programs'!G56+Educator!G56+Outreach!G56+Shared!G56</f>
        <v>1000</v>
      </c>
      <c r="H56" s="18">
        <f>Admin!H56+Fundraising!H56+'Special Events'!H56+'Student Programs'!H56+Educator!H56+Outreach!H56+Shared!H56</f>
        <v>1000</v>
      </c>
      <c r="I56" s="18">
        <f>Admin!I56+Fundraising!I56+'Special Events'!I56+'Student Programs'!I56+Educator!I56+Outreach!I56+Shared!I56</f>
        <v>1000</v>
      </c>
      <c r="J56" s="18">
        <f>Admin!J56+Fundraising!J56+'Special Events'!J56+'Student Programs'!J56+Educator!J56+Outreach!J56+Shared!J56</f>
        <v>1000</v>
      </c>
      <c r="K56" s="18">
        <f>Admin!K56+Fundraising!K56+'Special Events'!K56+'Student Programs'!K56+Educator!K56+Outreach!K56+Shared!K56</f>
        <v>2000</v>
      </c>
      <c r="L56" s="18">
        <f>Admin!L56+Fundraising!L56+'Special Events'!L56+'Student Programs'!L56+Educator!L56+Outreach!L56+Shared!L56</f>
        <v>1000</v>
      </c>
      <c r="M56" s="18">
        <f>Admin!M56+Fundraising!M56+'Special Events'!M56+'Student Programs'!M56+Educator!M56+Outreach!M56+Shared!M56</f>
        <v>2000</v>
      </c>
      <c r="N56" s="18">
        <f>Admin!N56+Fundraising!N56+'Special Events'!N56+'Student Programs'!N56+Educator!N56+Outreach!N56+Shared!N56</f>
        <v>23000</v>
      </c>
      <c r="O56" s="18">
        <f>Admin!O56+Fundraising!O56+'Special Events'!O56+'Student Programs'!O56+Educator!O56+Outreach!O56+Shared!O56</f>
        <v>10427.789999999999</v>
      </c>
      <c r="P56" s="19">
        <f t="shared" si="2"/>
        <v>12572.210000000001</v>
      </c>
    </row>
    <row r="57" spans="1:20" ht="13.15" customHeight="1" x14ac:dyDescent="0.25">
      <c r="A57" s="8" t="s">
        <v>69</v>
      </c>
      <c r="B57" s="18">
        <f>Admin!B57+Fundraising!B57+'Special Events'!B57+'Student Programs'!B57+Educator!B57+Outreach!B57+Shared!B57</f>
        <v>500</v>
      </c>
      <c r="C57" s="18">
        <f>Admin!C57+Fundraising!C57+'Special Events'!C57+'Student Programs'!C57+Educator!C57+Outreach!C57+Shared!C57</f>
        <v>2000</v>
      </c>
      <c r="D57" s="18">
        <f>Admin!D57+Fundraising!D57+'Special Events'!D57+'Student Programs'!D57+Educator!D57+Outreach!D57+Shared!D57</f>
        <v>1103.3399999999999</v>
      </c>
      <c r="E57" s="18">
        <f>Admin!E57+Fundraising!E57+'Special Events'!E57+'Student Programs'!E57+Educator!E57+Outreach!E57+Shared!E57</f>
        <v>500</v>
      </c>
      <c r="F57" s="18">
        <f>Admin!F57+Fundraising!F57+'Special Events'!F57+'Student Programs'!F57+Educator!F57+Outreach!F57+Shared!F57</f>
        <v>500</v>
      </c>
      <c r="G57" s="18">
        <f>Admin!G57+Fundraising!G57+'Special Events'!G57+'Student Programs'!G57+Educator!G57+Outreach!G57+Shared!G57</f>
        <v>0</v>
      </c>
      <c r="H57" s="18">
        <f>Admin!H57+Fundraising!H57+'Special Events'!H57+'Student Programs'!H57+Educator!H57+Outreach!H57+Shared!H57</f>
        <v>500</v>
      </c>
      <c r="I57" s="18">
        <f>Admin!I57+Fundraising!I57+'Special Events'!I57+'Student Programs'!I57+Educator!I57+Outreach!I57+Shared!I57</f>
        <v>200</v>
      </c>
      <c r="J57" s="18">
        <f>Admin!J57+Fundraising!J57+'Special Events'!J57+'Student Programs'!J57+Educator!J57+Outreach!J57+Shared!J57</f>
        <v>0</v>
      </c>
      <c r="K57" s="18">
        <f>Admin!K57+Fundraising!K57+'Special Events'!K57+'Student Programs'!K57+Educator!K57+Outreach!K57+Shared!K57</f>
        <v>1000</v>
      </c>
      <c r="L57" s="18">
        <f>Admin!L57+Fundraising!L57+'Special Events'!L57+'Student Programs'!L57+Educator!L57+Outreach!L57+Shared!L57</f>
        <v>100</v>
      </c>
      <c r="M57" s="18">
        <f>Admin!M57+Fundraising!M57+'Special Events'!M57+'Student Programs'!M57+Educator!M57+Outreach!M57+Shared!M57</f>
        <v>750</v>
      </c>
      <c r="N57" s="18">
        <f>Admin!N57+Fundraising!N57+'Special Events'!N57+'Student Programs'!N57+Educator!N57+Outreach!N57+Shared!N57</f>
        <v>7153.34</v>
      </c>
      <c r="O57" s="18">
        <f>Admin!O57+Fundraising!O57+'Special Events'!O57+'Student Programs'!O57+Educator!O57+Outreach!O57+Shared!O57</f>
        <v>3139.05</v>
      </c>
      <c r="P57" s="19">
        <f t="shared" si="2"/>
        <v>4014.29</v>
      </c>
    </row>
    <row r="58" spans="1:20" ht="13.15" customHeight="1" x14ac:dyDescent="0.25">
      <c r="A58" s="8" t="s">
        <v>70</v>
      </c>
      <c r="B58" s="18">
        <f>Admin!B58+Fundraising!B58+'Special Events'!B58+'Student Programs'!B58+Educator!B58+Outreach!B58+Shared!B58</f>
        <v>0</v>
      </c>
      <c r="C58" s="18">
        <f>Admin!C58+Fundraising!C58+'Special Events'!C58+'Student Programs'!C58+Educator!C58+Outreach!C58+Shared!C58</f>
        <v>1031.0999999999999</v>
      </c>
      <c r="D58" s="18">
        <f>Admin!D58+Fundraising!D58+'Special Events'!D58+'Student Programs'!D58+Educator!D58+Outreach!D58+Shared!D58</f>
        <v>0</v>
      </c>
      <c r="E58" s="18">
        <f>Admin!E58+Fundraising!E58+'Special Events'!E58+'Student Programs'!E58+Educator!E58+Outreach!E58+Shared!E58</f>
        <v>0</v>
      </c>
      <c r="F58" s="18">
        <f>Admin!F58+Fundraising!F58+'Special Events'!F58+'Student Programs'!F58+Educator!F58+Outreach!F58+Shared!F58</f>
        <v>425</v>
      </c>
      <c r="G58" s="18">
        <f>Admin!G58+Fundraising!G58+'Special Events'!G58+'Student Programs'!G58+Educator!G58+Outreach!G58+Shared!G58</f>
        <v>0</v>
      </c>
      <c r="H58" s="18">
        <f>Admin!H58+Fundraising!H58+'Special Events'!H58+'Student Programs'!H58+Educator!H58+Outreach!H58+Shared!H58</f>
        <v>75</v>
      </c>
      <c r="I58" s="18">
        <f>Admin!I58+Fundraising!I58+'Special Events'!I58+'Student Programs'!I58+Educator!I58+Outreach!I58+Shared!I58</f>
        <v>0</v>
      </c>
      <c r="J58" s="18">
        <f>Admin!J58+Fundraising!J58+'Special Events'!J58+'Student Programs'!J58+Educator!J58+Outreach!J58+Shared!J58</f>
        <v>0</v>
      </c>
      <c r="K58" s="18">
        <f>Admin!K58+Fundraising!K58+'Special Events'!K58+'Student Programs'!K58+Educator!K58+Outreach!K58+Shared!K58</f>
        <v>750</v>
      </c>
      <c r="L58" s="18">
        <f>Admin!L58+Fundraising!L58+'Special Events'!L58+'Student Programs'!L58+Educator!L58+Outreach!L58+Shared!L58</f>
        <v>0</v>
      </c>
      <c r="M58" s="18">
        <f>Admin!M58+Fundraising!M58+'Special Events'!M58+'Student Programs'!M58+Educator!M58+Outreach!M58+Shared!M58</f>
        <v>4020</v>
      </c>
      <c r="N58" s="18">
        <f>Admin!N58+Fundraising!N58+'Special Events'!N58+'Student Programs'!N58+Educator!N58+Outreach!N58+Shared!N58</f>
        <v>6301.1</v>
      </c>
      <c r="O58" s="18">
        <f>Admin!O58+Fundraising!O58+'Special Events'!O58+'Student Programs'!O58+Educator!O58+Outreach!O58+Shared!O58</f>
        <v>8801</v>
      </c>
      <c r="P58" s="19">
        <f t="shared" si="2"/>
        <v>-2499.8999999999996</v>
      </c>
      <c r="T58" s="59"/>
    </row>
    <row r="59" spans="1:20" ht="13.15" customHeight="1" x14ac:dyDescent="0.25">
      <c r="A59" s="8" t="s">
        <v>71</v>
      </c>
      <c r="B59" s="18">
        <f>Admin!B59+Fundraising!B59+'Special Events'!B59+'Student Programs'!B59+Educator!B59+Outreach!B59+Shared!B59</f>
        <v>845.13</v>
      </c>
      <c r="C59" s="18">
        <f>Admin!C59+Fundraising!C59+'Special Events'!C59+'Student Programs'!C59+Educator!C59+Outreach!C59+Shared!C59</f>
        <v>2017.87</v>
      </c>
      <c r="D59" s="18">
        <f>Admin!D59+Fundraising!D59+'Special Events'!D59+'Student Programs'!D59+Educator!D59+Outreach!D59+Shared!D59</f>
        <v>500</v>
      </c>
      <c r="E59" s="18">
        <f>Admin!E59+Fundraising!E59+'Special Events'!E59+'Student Programs'!E59+Educator!E59+Outreach!E59+Shared!E59</f>
        <v>625.85</v>
      </c>
      <c r="F59" s="18">
        <f>Admin!F59+Fundraising!F59+'Special Events'!F59+'Student Programs'!F59+Educator!F59+Outreach!F59+Shared!F59</f>
        <v>2500</v>
      </c>
      <c r="G59" s="18">
        <f>Admin!G59+Fundraising!G59+'Special Events'!G59+'Student Programs'!G59+Educator!G59+Outreach!G59+Shared!G59</f>
        <v>500</v>
      </c>
      <c r="H59" s="18">
        <f>Admin!H59+Fundraising!H59+'Special Events'!H59+'Student Programs'!H59+Educator!H59+Outreach!H59+Shared!H59</f>
        <v>0</v>
      </c>
      <c r="I59" s="18">
        <f>Admin!I59+Fundraising!I59+'Special Events'!I59+'Student Programs'!I59+Educator!I59+Outreach!I59+Shared!I59</f>
        <v>1000</v>
      </c>
      <c r="J59" s="18">
        <f>Admin!J59+Fundraising!J59+'Special Events'!J59+'Student Programs'!J59+Educator!J59+Outreach!J59+Shared!J59</f>
        <v>2200</v>
      </c>
      <c r="K59" s="18">
        <f>Admin!K59+Fundraising!K59+'Special Events'!K59+'Student Programs'!K59+Educator!K59+Outreach!K59+Shared!K59</f>
        <v>500</v>
      </c>
      <c r="L59" s="18">
        <f>Admin!L59+Fundraising!L59+'Special Events'!L59+'Student Programs'!L59+Educator!L59+Outreach!L59+Shared!L59</f>
        <v>500</v>
      </c>
      <c r="M59" s="18">
        <f>Admin!M59+Fundraising!M59+'Special Events'!M59+'Student Programs'!M59+Educator!M59+Outreach!M59+Shared!M59</f>
        <v>1350</v>
      </c>
      <c r="N59" s="18">
        <f>Admin!N59+Fundraising!N59+'Special Events'!N59+'Student Programs'!N59+Educator!N59+Outreach!N59+Shared!N59</f>
        <v>12538.85</v>
      </c>
      <c r="O59" s="18">
        <f>Admin!O59+Fundraising!O59+'Special Events'!O59+'Student Programs'!O59+Educator!O59+Outreach!O59+Shared!O59</f>
        <v>9176.7799999999988</v>
      </c>
      <c r="P59" s="19">
        <f t="shared" si="2"/>
        <v>3362.0700000000015</v>
      </c>
    </row>
    <row r="60" spans="1:20" ht="13.15" customHeight="1" x14ac:dyDescent="0.25">
      <c r="A60" s="8" t="s">
        <v>72</v>
      </c>
      <c r="B60" s="18">
        <f>Admin!B60+Fundraising!B60+'Special Events'!B60+'Student Programs'!B60+Educator!B60+Outreach!B60+Shared!B60</f>
        <v>1350</v>
      </c>
      <c r="C60" s="18">
        <f>Admin!C60+Fundraising!C60+'Special Events'!C60+'Student Programs'!C60+Educator!C60+Outreach!C60+Shared!C60</f>
        <v>2000</v>
      </c>
      <c r="D60" s="18">
        <f>Admin!D60+Fundraising!D60+'Special Events'!D60+'Student Programs'!D60+Educator!D60+Outreach!D60+Shared!D60</f>
        <v>80</v>
      </c>
      <c r="E60" s="18">
        <f>Admin!E60+Fundraising!E60+'Special Events'!E60+'Student Programs'!E60+Educator!E60+Outreach!E60+Shared!E60</f>
        <v>10</v>
      </c>
      <c r="F60" s="18">
        <f>Admin!F60+Fundraising!F60+'Special Events'!F60+'Student Programs'!F60+Educator!F60+Outreach!F60+Shared!F60</f>
        <v>3575</v>
      </c>
      <c r="G60" s="18">
        <f>Admin!G60+Fundraising!G60+'Special Events'!G60+'Student Programs'!G60+Educator!G60+Outreach!G60+Shared!G60</f>
        <v>0</v>
      </c>
      <c r="H60" s="18">
        <f>Admin!H60+Fundraising!H60+'Special Events'!H60+'Student Programs'!H60+Educator!H60+Outreach!H60+Shared!H60</f>
        <v>0</v>
      </c>
      <c r="I60" s="18">
        <f>Admin!I60+Fundraising!I60+'Special Events'!I60+'Student Programs'!I60+Educator!I60+Outreach!I60+Shared!I60</f>
        <v>750</v>
      </c>
      <c r="J60" s="18">
        <f>Admin!J60+Fundraising!J60+'Special Events'!J60+'Student Programs'!J60+Educator!J60+Outreach!J60+Shared!J60</f>
        <v>3250</v>
      </c>
      <c r="K60" s="18">
        <f>Admin!K60+Fundraising!K60+'Special Events'!K60+'Student Programs'!K60+Educator!K60+Outreach!K60+Shared!K60</f>
        <v>3000</v>
      </c>
      <c r="L60" s="18">
        <f>Admin!L60+Fundraising!L60+'Special Events'!L60+'Student Programs'!L60+Educator!L60+Outreach!L60+Shared!L60</f>
        <v>0</v>
      </c>
      <c r="M60" s="18">
        <f>Admin!M60+Fundraising!M60+'Special Events'!M60+'Student Programs'!M60+Educator!M60+Outreach!M60+Shared!M60</f>
        <v>3236.05</v>
      </c>
      <c r="N60" s="18">
        <f>Admin!N60+Fundraising!N60+'Special Events'!N60+'Student Programs'!N60+Educator!N60+Outreach!N60+Shared!N60</f>
        <v>17251.05</v>
      </c>
      <c r="O60" s="18">
        <f>Admin!O60+Fundraising!O60+'Special Events'!O60+'Student Programs'!O60+Educator!O60+Outreach!O60+Shared!O60</f>
        <v>9757.39</v>
      </c>
      <c r="P60" s="19">
        <f t="shared" si="2"/>
        <v>7493.66</v>
      </c>
    </row>
    <row r="61" spans="1:20" ht="13.15" customHeight="1" x14ac:dyDescent="0.25">
      <c r="A61" s="8" t="s">
        <v>73</v>
      </c>
      <c r="B61" s="18">
        <f>Admin!B61+Fundraising!B61+'Special Events'!B61+'Student Programs'!B61+Educator!B61+Outreach!B61+Shared!B61</f>
        <v>0</v>
      </c>
      <c r="C61" s="18">
        <f>Admin!C61+Fundraising!C61+'Special Events'!C61+'Student Programs'!C61+Educator!C61+Outreach!C61+Shared!C61</f>
        <v>0</v>
      </c>
      <c r="D61" s="18">
        <f>Admin!D61+Fundraising!D61+'Special Events'!D61+'Student Programs'!D61+Educator!D61+Outreach!D61+Shared!D61</f>
        <v>908.25</v>
      </c>
      <c r="E61" s="18">
        <f>Admin!E61+Fundraising!E61+'Special Events'!E61+'Student Programs'!E61+Educator!E61+Outreach!E61+Shared!E61</f>
        <v>177.76</v>
      </c>
      <c r="F61" s="18">
        <f>Admin!F61+Fundraising!F61+'Special Events'!F61+'Student Programs'!F61+Educator!F61+Outreach!F61+Shared!F61</f>
        <v>1354.49</v>
      </c>
      <c r="G61" s="18">
        <f>Admin!G61+Fundraising!G61+'Special Events'!G61+'Student Programs'!G61+Educator!G61+Outreach!G61+Shared!G61</f>
        <v>1009.75</v>
      </c>
      <c r="H61" s="18">
        <f>Admin!H61+Fundraising!H61+'Special Events'!H61+'Student Programs'!H61+Educator!H61+Outreach!H61+Shared!H61</f>
        <v>0</v>
      </c>
      <c r="I61" s="18">
        <f>Admin!I61+Fundraising!I61+'Special Events'!I61+'Student Programs'!I61+Educator!I61+Outreach!I61+Shared!I61</f>
        <v>48.67</v>
      </c>
      <c r="J61" s="18">
        <f>Admin!J61+Fundraising!J61+'Special Events'!J61+'Student Programs'!J61+Educator!J61+Outreach!J61+Shared!J61</f>
        <v>0</v>
      </c>
      <c r="K61" s="18">
        <f>Admin!K61+Fundraising!K61+'Special Events'!K61+'Student Programs'!K61+Educator!K61+Outreach!K61+Shared!K61</f>
        <v>750</v>
      </c>
      <c r="L61" s="18">
        <f>Admin!L61+Fundraising!L61+'Special Events'!L61+'Student Programs'!L61+Educator!L61+Outreach!L61+Shared!L61</f>
        <v>500</v>
      </c>
      <c r="M61" s="18">
        <f>Admin!M61+Fundraising!M61+'Special Events'!M61+'Student Programs'!M61+Educator!M61+Outreach!M61+Shared!M61</f>
        <v>250</v>
      </c>
      <c r="N61" s="18">
        <f>Admin!N61+Fundraising!N61+'Special Events'!N61+'Student Programs'!N61+Educator!N61+Outreach!N61+Shared!N61</f>
        <v>4998.92</v>
      </c>
      <c r="O61" s="18">
        <f>Admin!O61+Fundraising!O61+'Special Events'!O61+'Student Programs'!O61+Educator!O61+Outreach!O61+Shared!O61</f>
        <v>4998.92</v>
      </c>
      <c r="P61" s="19">
        <f t="shared" si="2"/>
        <v>0</v>
      </c>
    </row>
    <row r="62" spans="1:20" ht="13.15" customHeight="1" x14ac:dyDescent="0.25">
      <c r="A62" s="8" t="s">
        <v>74</v>
      </c>
      <c r="B62" s="18">
        <f>Admin!B62+Fundraising!B62+'Special Events'!B62+'Student Programs'!B62+Educator!B62+Outreach!B62+Shared!B62</f>
        <v>78.790000000000006</v>
      </c>
      <c r="C62" s="18">
        <f>Admin!C62+Fundraising!C62+'Special Events'!C62+'Student Programs'!C62+Educator!C62+Outreach!C62+Shared!C62</f>
        <v>1647.27</v>
      </c>
      <c r="D62" s="18">
        <f>Admin!D62+Fundraising!D62+'Special Events'!D62+'Student Programs'!D62+Educator!D62+Outreach!D62+Shared!D62</f>
        <v>1267.6999999999998</v>
      </c>
      <c r="E62" s="18">
        <f>Admin!E62+Fundraising!E62+'Special Events'!E62+'Student Programs'!E62+Educator!E62+Outreach!E62+Shared!E62</f>
        <v>486.66</v>
      </c>
      <c r="F62" s="18">
        <f>Admin!F62+Fundraising!F62+'Special Events'!F62+'Student Programs'!F62+Educator!F62+Outreach!F62+Shared!F62</f>
        <v>6652.5599999999995</v>
      </c>
      <c r="G62" s="18">
        <f>Admin!G62+Fundraising!G62+'Special Events'!G62+'Student Programs'!G62+Educator!G62+Outreach!G62+Shared!G62</f>
        <v>1169.3599999999999</v>
      </c>
      <c r="H62" s="18">
        <f>Admin!H62+Fundraising!H62+'Special Events'!H62+'Student Programs'!H62+Educator!H62+Outreach!H62+Shared!H62</f>
        <v>8721.32</v>
      </c>
      <c r="I62" s="18">
        <f>Admin!I62+Fundraising!I62+'Special Events'!I62+'Student Programs'!I62+Educator!I62+Outreach!I62+Shared!I62</f>
        <v>3369.11</v>
      </c>
      <c r="J62" s="18">
        <f>Admin!J62+Fundraising!J62+'Special Events'!J62+'Student Programs'!J62+Educator!J62+Outreach!J62+Shared!J62</f>
        <v>2729.23</v>
      </c>
      <c r="K62" s="18">
        <f>Admin!K62+Fundraising!K62+'Special Events'!K62+'Student Programs'!K62+Educator!K62+Outreach!K62+Shared!K62</f>
        <v>10160.64</v>
      </c>
      <c r="L62" s="18">
        <f>Admin!L62+Fundraising!L62+'Special Events'!L62+'Student Programs'!L62+Educator!L62+Outreach!L62+Shared!L62</f>
        <v>2300</v>
      </c>
      <c r="M62" s="18">
        <f>Admin!M62+Fundraising!M62+'Special Events'!M62+'Student Programs'!M62+Educator!M62+Outreach!M62+Shared!M62</f>
        <v>2303.4700000000003</v>
      </c>
      <c r="N62" s="18">
        <f>Admin!N62+Fundraising!N62+'Special Events'!N62+'Student Programs'!N62+Educator!N62+Outreach!N62+Shared!N62</f>
        <v>40886.11</v>
      </c>
      <c r="O62" s="18">
        <f>Admin!O62+Fundraising!O62+'Special Events'!O62+'Student Programs'!O62+Educator!O62+Outreach!O62+Shared!O62</f>
        <v>32835.880000000005</v>
      </c>
      <c r="P62" s="19">
        <f t="shared" si="2"/>
        <v>8050.2299999999959</v>
      </c>
    </row>
    <row r="63" spans="1:20" ht="13.15" customHeight="1" x14ac:dyDescent="0.25">
      <c r="A63" s="8" t="s">
        <v>75</v>
      </c>
      <c r="B63" s="18">
        <f>Admin!B63+Fundraising!B63+'Special Events'!B63+'Student Programs'!B63+Educator!B63+Outreach!B63+Shared!B63</f>
        <v>0</v>
      </c>
      <c r="C63" s="18">
        <f>Admin!C63+Fundraising!C63+'Special Events'!C63+'Student Programs'!C63+Educator!C63+Outreach!C63+Shared!C63</f>
        <v>100</v>
      </c>
      <c r="D63" s="18">
        <f>Admin!D63+Fundraising!D63+'Special Events'!D63+'Student Programs'!D63+Educator!D63+Outreach!D63+Shared!D63</f>
        <v>0</v>
      </c>
      <c r="E63" s="18">
        <f>Admin!E63+Fundraising!E63+'Special Events'!E63+'Student Programs'!E63+Educator!E63+Outreach!E63+Shared!E63</f>
        <v>0</v>
      </c>
      <c r="F63" s="18">
        <f>Admin!F63+Fundraising!F63+'Special Events'!F63+'Student Programs'!F63+Educator!F63+Outreach!F63+Shared!F63</f>
        <v>0</v>
      </c>
      <c r="G63" s="18">
        <f>Admin!G63+Fundraising!G63+'Special Events'!G63+'Student Programs'!G63+Educator!G63+Outreach!G63+Shared!G63</f>
        <v>0</v>
      </c>
      <c r="H63" s="18">
        <f>Admin!H63+Fundraising!H63+'Special Events'!H63+'Student Programs'!H63+Educator!H63+Outreach!H63+Shared!H63</f>
        <v>0</v>
      </c>
      <c r="I63" s="18">
        <f>Admin!I63+Fundraising!I63+'Special Events'!I63+'Student Programs'!I63+Educator!I63+Outreach!I63+Shared!I63</f>
        <v>0</v>
      </c>
      <c r="J63" s="18">
        <f>Admin!J63+Fundraising!J63+'Special Events'!J63+'Student Programs'!J63+Educator!J63+Outreach!J63+Shared!J63</f>
        <v>0</v>
      </c>
      <c r="K63" s="18">
        <f>Admin!K63+Fundraising!K63+'Special Events'!K63+'Student Programs'!K63+Educator!K63+Outreach!K63+Shared!K63</f>
        <v>1600</v>
      </c>
      <c r="L63" s="18">
        <f>Admin!L63+Fundraising!L63+'Special Events'!L63+'Student Programs'!L63+Educator!L63+Outreach!L63+Shared!L63</f>
        <v>500</v>
      </c>
      <c r="M63" s="18">
        <f>Admin!M63+Fundraising!M63+'Special Events'!M63+'Student Programs'!M63+Educator!M63+Outreach!M63+Shared!M63</f>
        <v>0</v>
      </c>
      <c r="N63" s="18">
        <f>Admin!N63+Fundraising!N63+'Special Events'!N63+'Student Programs'!N63+Educator!N63+Outreach!N63+Shared!N63</f>
        <v>2200</v>
      </c>
      <c r="O63" s="18">
        <f>Admin!O63+Fundraising!O63+'Special Events'!O63+'Student Programs'!O63+Educator!O63+Outreach!O63+Shared!O63</f>
        <v>2312</v>
      </c>
      <c r="P63" s="19">
        <f t="shared" si="2"/>
        <v>-112</v>
      </c>
    </row>
    <row r="64" spans="1:20" ht="13.15" customHeight="1" x14ac:dyDescent="0.25">
      <c r="A64" s="8" t="s">
        <v>76</v>
      </c>
      <c r="B64" s="18">
        <f>Admin!B64+Fundraising!B64+'Special Events'!B64+'Student Programs'!B64+Educator!B64+Outreach!B64+Shared!B64</f>
        <v>0</v>
      </c>
      <c r="C64" s="18">
        <f>Admin!C64+Fundraising!C64+'Special Events'!C64+'Student Programs'!C64+Educator!C64+Outreach!C64+Shared!C64</f>
        <v>0</v>
      </c>
      <c r="D64" s="18">
        <f>Admin!D64+Fundraising!D64+'Special Events'!D64+'Student Programs'!D64+Educator!D64+Outreach!D64+Shared!D64</f>
        <v>0</v>
      </c>
      <c r="E64" s="18">
        <f>Admin!E64+Fundraising!E64+'Special Events'!E64+'Student Programs'!E64+Educator!E64+Outreach!E64+Shared!E64</f>
        <v>0</v>
      </c>
      <c r="F64" s="18">
        <f>Admin!F64+Fundraising!F64+'Special Events'!F64+'Student Programs'!F64+Educator!F64+Outreach!F64+Shared!F64</f>
        <v>0</v>
      </c>
      <c r="G64" s="18">
        <f>Admin!G64+Fundraising!G64+'Special Events'!G64+'Student Programs'!G64+Educator!G64+Outreach!G64+Shared!G64</f>
        <v>0</v>
      </c>
      <c r="H64" s="18">
        <f>Admin!H64+Fundraising!H64+'Special Events'!H64+'Student Programs'!H64+Educator!H64+Outreach!H64+Shared!H64</f>
        <v>0</v>
      </c>
      <c r="I64" s="18">
        <f>Admin!I64+Fundraising!I64+'Special Events'!I64+'Student Programs'!I64+Educator!I64+Outreach!I64+Shared!I64</f>
        <v>750</v>
      </c>
      <c r="J64" s="18">
        <f>Admin!J64+Fundraising!J64+'Special Events'!J64+'Student Programs'!J64+Educator!J64+Outreach!J64+Shared!J64</f>
        <v>0</v>
      </c>
      <c r="K64" s="18">
        <f>Admin!K64+Fundraising!K64+'Special Events'!K64+'Student Programs'!K64+Educator!K64+Outreach!K64+Shared!K64</f>
        <v>0</v>
      </c>
      <c r="L64" s="18">
        <f>Admin!L64+Fundraising!L64+'Special Events'!L64+'Student Programs'!L64+Educator!L64+Outreach!L64+Shared!L64</f>
        <v>0</v>
      </c>
      <c r="M64" s="18">
        <f>Admin!M64+Fundraising!M64+'Special Events'!M64+'Student Programs'!M64+Educator!M64+Outreach!M64+Shared!M64</f>
        <v>0</v>
      </c>
      <c r="N64" s="18">
        <f>Admin!N64+Fundraising!N64+'Special Events'!N64+'Student Programs'!N64+Educator!N64+Outreach!N64+Shared!N64</f>
        <v>750</v>
      </c>
      <c r="O64" s="18">
        <f>Admin!O64+Fundraising!O64+'Special Events'!O64+'Student Programs'!O64+Educator!O64+Outreach!O64+Shared!O64</f>
        <v>750</v>
      </c>
      <c r="P64" s="19">
        <f t="shared" si="2"/>
        <v>0</v>
      </c>
    </row>
    <row r="65" spans="1:17" ht="13.15" customHeight="1" x14ac:dyDescent="0.25">
      <c r="A65" s="8" t="s">
        <v>77</v>
      </c>
      <c r="B65" s="18">
        <f>Admin!B65+Fundraising!B65+'Special Events'!B65+'Student Programs'!B65+Educator!B65+Outreach!B65+Shared!B65</f>
        <v>0</v>
      </c>
      <c r="C65" s="18">
        <f>Admin!C65+Fundraising!C65+'Special Events'!C65+'Student Programs'!C65+Educator!C65+Outreach!C65+Shared!C65</f>
        <v>0</v>
      </c>
      <c r="D65" s="18">
        <f>Admin!D65+Fundraising!D65+'Special Events'!D65+'Student Programs'!D65+Educator!D65+Outreach!D65+Shared!D65</f>
        <v>25628.080000000002</v>
      </c>
      <c r="E65" s="18">
        <f>Admin!E65+Fundraising!E65+'Special Events'!E65+'Student Programs'!E65+Educator!E65+Outreach!E65+Shared!E65</f>
        <v>0</v>
      </c>
      <c r="F65" s="18">
        <f>Admin!F65+Fundraising!F65+'Special Events'!F65+'Student Programs'!F65+Educator!F65+Outreach!F65+Shared!F65</f>
        <v>0</v>
      </c>
      <c r="G65" s="18">
        <f>Admin!G65+Fundraising!G65+'Special Events'!G65+'Student Programs'!G65+Educator!G65+Outreach!G65+Shared!G65</f>
        <v>25628.080000000002</v>
      </c>
      <c r="H65" s="18">
        <f>Admin!H65+Fundraising!H65+'Special Events'!H65+'Student Programs'!H65+Educator!H65+Outreach!H65+Shared!H65</f>
        <v>0</v>
      </c>
      <c r="I65" s="18">
        <f>Admin!I65+Fundraising!I65+'Special Events'!I65+'Student Programs'!I65+Educator!I65+Outreach!I65+Shared!I65</f>
        <v>0</v>
      </c>
      <c r="J65" s="18">
        <f>Admin!J65+Fundraising!J65+'Special Events'!J65+'Student Programs'!J65+Educator!J65+Outreach!J65+Shared!J65</f>
        <v>25628</v>
      </c>
      <c r="K65" s="18">
        <f>Admin!K65+Fundraising!K65+'Special Events'!K65+'Student Programs'!K65+Educator!K65+Outreach!K65+Shared!K65</f>
        <v>0</v>
      </c>
      <c r="L65" s="18">
        <f>Admin!L65+Fundraising!L65+'Special Events'!L65+'Student Programs'!L65+Educator!L65+Outreach!L65+Shared!L65</f>
        <v>0</v>
      </c>
      <c r="M65" s="18">
        <f>Admin!M65+Fundraising!M65+'Special Events'!M65+'Student Programs'!M65+Educator!M65+Outreach!M65+Shared!M65</f>
        <v>25628</v>
      </c>
      <c r="N65" s="18">
        <f>Admin!N65+Fundraising!N65+'Special Events'!N65+'Student Programs'!N65+Educator!N65+Outreach!N65+Shared!N65</f>
        <v>102512.16</v>
      </c>
      <c r="O65" s="18">
        <f>Admin!O65+Fundraising!O65+'Special Events'!O65+'Student Programs'!O65+Educator!O65+Outreach!O65+Shared!O65</f>
        <v>102512.16</v>
      </c>
      <c r="P65" s="19">
        <f t="shared" si="2"/>
        <v>0</v>
      </c>
    </row>
    <row r="66" spans="1:17" ht="13.15" customHeight="1" x14ac:dyDescent="0.25">
      <c r="A66" s="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9"/>
    </row>
    <row r="67" spans="1:17" s="15" customFormat="1" ht="12" customHeight="1" x14ac:dyDescent="0.25">
      <c r="A67" s="11" t="s">
        <v>79</v>
      </c>
      <c r="B67" s="52">
        <f>SUM(B19:B66)</f>
        <v>209924.40458333335</v>
      </c>
      <c r="C67" s="52">
        <f t="shared" ref="C67:P67" si="3">SUM(C19:C66)</f>
        <v>283852.81458333327</v>
      </c>
      <c r="D67" s="52">
        <f t="shared" si="3"/>
        <v>344043.84458333341</v>
      </c>
      <c r="E67" s="52">
        <f t="shared" si="3"/>
        <v>426819.11158333323</v>
      </c>
      <c r="F67" s="52">
        <f t="shared" si="3"/>
        <v>244236.29458333331</v>
      </c>
      <c r="G67" s="52">
        <f t="shared" si="3"/>
        <v>226979.45458333334</v>
      </c>
      <c r="H67" s="52">
        <f t="shared" si="3"/>
        <v>298669.48458333331</v>
      </c>
      <c r="I67" s="52">
        <f t="shared" si="3"/>
        <v>359505.84458333335</v>
      </c>
      <c r="J67" s="52">
        <f t="shared" si="3"/>
        <v>287556.07458333333</v>
      </c>
      <c r="K67" s="52">
        <f t="shared" si="3"/>
        <v>275871.71458333335</v>
      </c>
      <c r="L67" s="52">
        <f t="shared" si="3"/>
        <v>443864.08458333334</v>
      </c>
      <c r="M67" s="52">
        <f t="shared" si="3"/>
        <v>298676.50458333333</v>
      </c>
      <c r="N67" s="52">
        <f t="shared" si="3"/>
        <v>3699999.6320000011</v>
      </c>
      <c r="O67" s="52">
        <f t="shared" si="3"/>
        <v>3320642.54</v>
      </c>
      <c r="P67" s="52">
        <f t="shared" si="3"/>
        <v>379357.09199999983</v>
      </c>
      <c r="Q67" s="61"/>
    </row>
    <row r="68" spans="1:17" ht="13.35" customHeight="1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19"/>
      <c r="P68" s="19"/>
    </row>
    <row r="69" spans="1:17" ht="12.6" customHeight="1" thickBot="1" x14ac:dyDescent="0.3">
      <c r="A69" s="11" t="s">
        <v>80</v>
      </c>
      <c r="B69" s="49">
        <f>B16-B67</f>
        <v>-127342.66458333336</v>
      </c>
      <c r="C69" s="49">
        <f t="shared" ref="C69:P69" si="4">C16-C67</f>
        <v>-248396.86458333326</v>
      </c>
      <c r="D69" s="49">
        <f t="shared" si="4"/>
        <v>-182020.09458333341</v>
      </c>
      <c r="E69" s="49">
        <f t="shared" si="4"/>
        <v>183764.27841666678</v>
      </c>
      <c r="F69" s="49">
        <f t="shared" si="4"/>
        <v>79039.265416666691</v>
      </c>
      <c r="G69" s="49">
        <f t="shared" si="4"/>
        <v>30899.365416666667</v>
      </c>
      <c r="H69" s="49">
        <f t="shared" si="4"/>
        <v>-20616.814583333326</v>
      </c>
      <c r="I69" s="49">
        <f t="shared" si="4"/>
        <v>569010.45541666669</v>
      </c>
      <c r="J69" s="49">
        <f t="shared" si="4"/>
        <v>46934.595416666649</v>
      </c>
      <c r="K69" s="49">
        <f t="shared" si="4"/>
        <v>-55212.614583333343</v>
      </c>
      <c r="L69" s="49">
        <f t="shared" si="4"/>
        <v>-337829.41458333336</v>
      </c>
      <c r="M69" s="49">
        <f t="shared" si="4"/>
        <v>-113229.09458333332</v>
      </c>
      <c r="N69" s="49">
        <f t="shared" si="4"/>
        <v>-174999.60200000135</v>
      </c>
      <c r="O69" s="49">
        <f t="shared" si="4"/>
        <v>99999.779999999795</v>
      </c>
      <c r="P69" s="49">
        <f t="shared" si="4"/>
        <v>-274999.3820000001</v>
      </c>
    </row>
    <row r="70" spans="1:17" ht="13.35" customHeight="1" thickTop="1" x14ac:dyDescent="0.25"/>
    <row r="71" spans="1:17" s="15" customFormat="1" x14ac:dyDescent="0.25">
      <c r="A71" s="37" t="s">
        <v>87</v>
      </c>
      <c r="G71" s="38">
        <v>87500</v>
      </c>
      <c r="H71" s="38"/>
      <c r="I71" s="38"/>
      <c r="J71" s="38"/>
      <c r="K71" s="38"/>
      <c r="L71" s="38">
        <v>87500</v>
      </c>
      <c r="N71" s="38">
        <f>SUM(B71:M71)</f>
        <v>175000</v>
      </c>
      <c r="O71" s="38">
        <f>1000000*0.04</f>
        <v>40000</v>
      </c>
      <c r="P71" s="38">
        <f>N71-O71</f>
        <v>135000</v>
      </c>
      <c r="Q71" s="61"/>
    </row>
    <row r="72" spans="1:17" x14ac:dyDescent="0.25">
      <c r="G72" s="36"/>
      <c r="H72" s="36"/>
      <c r="I72" s="36"/>
      <c r="J72" s="36"/>
      <c r="K72" s="36"/>
      <c r="L72" s="36"/>
    </row>
    <row r="73" spans="1:17" s="15" customFormat="1" x14ac:dyDescent="0.25">
      <c r="A73" s="15" t="s">
        <v>80</v>
      </c>
      <c r="B73" s="39">
        <f>B69+B71</f>
        <v>-127342.66458333336</v>
      </c>
      <c r="C73" s="39">
        <f t="shared" ref="C73:P73" si="5">C69+C71</f>
        <v>-248396.86458333326</v>
      </c>
      <c r="D73" s="39">
        <f t="shared" si="5"/>
        <v>-182020.09458333341</v>
      </c>
      <c r="E73" s="39">
        <f t="shared" si="5"/>
        <v>183764.27841666678</v>
      </c>
      <c r="F73" s="39">
        <f t="shared" si="5"/>
        <v>79039.265416666691</v>
      </c>
      <c r="G73" s="39">
        <f t="shared" si="5"/>
        <v>118399.36541666667</v>
      </c>
      <c r="H73" s="39">
        <f t="shared" si="5"/>
        <v>-20616.814583333326</v>
      </c>
      <c r="I73" s="39">
        <f t="shared" si="5"/>
        <v>569010.45541666669</v>
      </c>
      <c r="J73" s="39">
        <f t="shared" si="5"/>
        <v>46934.595416666649</v>
      </c>
      <c r="K73" s="39">
        <f t="shared" si="5"/>
        <v>-55212.614583333343</v>
      </c>
      <c r="L73" s="39">
        <f t="shared" si="5"/>
        <v>-250329.41458333336</v>
      </c>
      <c r="M73" s="39">
        <f t="shared" si="5"/>
        <v>-113229.09458333332</v>
      </c>
      <c r="N73" s="39">
        <f t="shared" si="5"/>
        <v>0.39799999864771962</v>
      </c>
      <c r="O73" s="39">
        <f t="shared" si="5"/>
        <v>139999.7799999998</v>
      </c>
      <c r="P73" s="39">
        <f t="shared" si="5"/>
        <v>-139999.3820000001</v>
      </c>
      <c r="Q73" s="61"/>
    </row>
    <row r="74" spans="1:17" x14ac:dyDescent="0.25">
      <c r="G74" s="36"/>
      <c r="H74" s="36"/>
      <c r="I74" s="36"/>
      <c r="J74" s="36"/>
      <c r="K74" s="36"/>
      <c r="L74" s="36"/>
    </row>
    <row r="78" spans="1:17" x14ac:dyDescent="0.25">
      <c r="O78" s="59"/>
    </row>
  </sheetData>
  <mergeCells count="2">
    <mergeCell ref="A1:N1"/>
    <mergeCell ref="A2:N2"/>
  </mergeCells>
  <pageMargins left="0.25" right="0.25" top="0.25" bottom="0.25" header="0.5" footer="0.5"/>
  <pageSetup paperSize="143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1429-8515-45D8-9A95-6D8E5924F0F0}">
  <dimension ref="A1:Q70"/>
  <sheetViews>
    <sheetView topLeftCell="A30" zoomScale="80" zoomScaleNormal="80" workbookViewId="0">
      <selection activeCell="S21" sqref="S21"/>
    </sheetView>
  </sheetViews>
  <sheetFormatPr defaultRowHeight="13.5" x14ac:dyDescent="0.25"/>
  <cols>
    <col min="1" max="1" width="38.7109375" style="14" bestFit="1" customWidth="1"/>
    <col min="2" max="16" width="12.7109375" style="14" customWidth="1"/>
    <col min="17" max="16384" width="9.140625" style="14"/>
  </cols>
  <sheetData>
    <row r="1" spans="1:16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ht="12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ht="12.75" customHeight="1" x14ac:dyDescent="0.25">
      <c r="A3" s="15" t="s">
        <v>81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6" ht="57.75" customHeight="1" x14ac:dyDescent="0.25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16" t="s">
        <v>14</v>
      </c>
      <c r="N4" s="7" t="s">
        <v>82</v>
      </c>
      <c r="O4" s="17" t="s">
        <v>16</v>
      </c>
      <c r="P4" s="16" t="s">
        <v>17</v>
      </c>
    </row>
    <row r="5" spans="1:16" ht="13.15" customHeight="1" x14ac:dyDescent="0.25">
      <c r="A5" s="8" t="s">
        <v>18</v>
      </c>
    </row>
    <row r="6" spans="1:16" ht="13.15" customHeight="1" x14ac:dyDescent="0.25">
      <c r="A6" s="8" t="s">
        <v>19</v>
      </c>
      <c r="B6" s="18">
        <f>[1]Admin!B6</f>
        <v>0</v>
      </c>
      <c r="C6" s="18">
        <f>[1]Admin!C6</f>
        <v>0</v>
      </c>
      <c r="D6" s="18">
        <f>[1]Admin!D6</f>
        <v>0</v>
      </c>
      <c r="E6" s="18">
        <f>[1]Admin!E6</f>
        <v>0</v>
      </c>
      <c r="F6" s="18">
        <f>[1]Admin!F6</f>
        <v>0</v>
      </c>
      <c r="G6" s="18">
        <f>[1]Admin!G6</f>
        <v>0</v>
      </c>
      <c r="H6" s="18">
        <f>[1]Admin!H6</f>
        <v>0</v>
      </c>
      <c r="I6" s="18">
        <f>[1]Admin!I6</f>
        <v>0</v>
      </c>
      <c r="J6" s="18">
        <f>[1]Admin!J6</f>
        <v>0</v>
      </c>
      <c r="K6" s="18">
        <f>[1]Admin!K6</f>
        <v>0</v>
      </c>
      <c r="L6" s="18">
        <f>[1]Admin!L6</f>
        <v>0</v>
      </c>
      <c r="M6" s="18">
        <f>[1]Admin!M6</f>
        <v>0</v>
      </c>
      <c r="N6" s="18">
        <f>[1]Admin!N6</f>
        <v>0</v>
      </c>
      <c r="O6" s="18">
        <f>[1]Admin!O6</f>
        <v>0</v>
      </c>
      <c r="P6" s="19">
        <f>N6-O6</f>
        <v>0</v>
      </c>
    </row>
    <row r="7" spans="1:16" ht="13.15" customHeight="1" x14ac:dyDescent="0.25">
      <c r="A7" s="8" t="s">
        <v>20</v>
      </c>
      <c r="B7" s="18">
        <f>[1]Admin!B7</f>
        <v>0</v>
      </c>
      <c r="C7" s="18">
        <f>[1]Admin!C7</f>
        <v>0</v>
      </c>
      <c r="D7" s="18">
        <f>[1]Admin!D7</f>
        <v>0</v>
      </c>
      <c r="E7" s="18">
        <f>[1]Admin!E7</f>
        <v>0</v>
      </c>
      <c r="F7" s="18">
        <f>[1]Admin!F7</f>
        <v>0</v>
      </c>
      <c r="G7" s="18">
        <f>[1]Admin!G7</f>
        <v>0</v>
      </c>
      <c r="H7" s="18">
        <f>[1]Admin!H7</f>
        <v>0</v>
      </c>
      <c r="I7" s="18">
        <f>[1]Admin!I7</f>
        <v>0</v>
      </c>
      <c r="J7" s="18">
        <f>[1]Admin!J7</f>
        <v>0</v>
      </c>
      <c r="K7" s="18">
        <f>[1]Admin!K7</f>
        <v>0</v>
      </c>
      <c r="L7" s="18">
        <f>[1]Admin!L7</f>
        <v>0</v>
      </c>
      <c r="M7" s="18">
        <f>[1]Admin!M7</f>
        <v>0</v>
      </c>
      <c r="N7" s="18">
        <f>[1]Admin!N7</f>
        <v>0</v>
      </c>
      <c r="O7" s="18">
        <f>[1]Admin!O7</f>
        <v>0</v>
      </c>
      <c r="P7" s="19">
        <f t="shared" ref="P7:P15" si="0">N7-O7</f>
        <v>0</v>
      </c>
    </row>
    <row r="8" spans="1:16" ht="13.15" customHeight="1" x14ac:dyDescent="0.25">
      <c r="A8" s="8" t="s">
        <v>21</v>
      </c>
      <c r="B8" s="18">
        <f>[1]Admin!B8</f>
        <v>0</v>
      </c>
      <c r="C8" s="18">
        <f>[1]Admin!C8</f>
        <v>0</v>
      </c>
      <c r="D8" s="18">
        <f>[1]Admin!D8</f>
        <v>0</v>
      </c>
      <c r="E8" s="18">
        <f>[1]Admin!E8</f>
        <v>0</v>
      </c>
      <c r="F8" s="18">
        <f>[1]Admin!F8</f>
        <v>0</v>
      </c>
      <c r="G8" s="18">
        <f>[1]Admin!G8</f>
        <v>0</v>
      </c>
      <c r="H8" s="18">
        <f>[1]Admin!H8</f>
        <v>0</v>
      </c>
      <c r="I8" s="18">
        <f>[1]Admin!I8</f>
        <v>0</v>
      </c>
      <c r="J8" s="18">
        <f>[1]Admin!J8</f>
        <v>0</v>
      </c>
      <c r="K8" s="18">
        <f>[1]Admin!K8</f>
        <v>0</v>
      </c>
      <c r="L8" s="18">
        <f>[1]Admin!L8</f>
        <v>0</v>
      </c>
      <c r="M8" s="18">
        <f>[1]Admin!M8</f>
        <v>0</v>
      </c>
      <c r="N8" s="18">
        <f>[1]Admin!N8</f>
        <v>0</v>
      </c>
      <c r="O8" s="18">
        <f>[1]Admin!O8</f>
        <v>0</v>
      </c>
      <c r="P8" s="19">
        <f t="shared" si="0"/>
        <v>0</v>
      </c>
    </row>
    <row r="9" spans="1:16" ht="13.15" customHeight="1" x14ac:dyDescent="0.25">
      <c r="A9" s="8" t="s">
        <v>22</v>
      </c>
      <c r="B9" s="18">
        <f>[1]Admin!B9</f>
        <v>0</v>
      </c>
      <c r="C9" s="18">
        <f>[1]Admin!C9</f>
        <v>0</v>
      </c>
      <c r="D9" s="18">
        <f>[1]Admin!D9</f>
        <v>0</v>
      </c>
      <c r="E9" s="18">
        <f>[1]Admin!E9</f>
        <v>0</v>
      </c>
      <c r="F9" s="18">
        <f>[1]Admin!F9</f>
        <v>0</v>
      </c>
      <c r="G9" s="18">
        <f>[1]Admin!G9</f>
        <v>0</v>
      </c>
      <c r="H9" s="18">
        <f>[1]Admin!H9</f>
        <v>0</v>
      </c>
      <c r="I9" s="18">
        <f>[1]Admin!I9</f>
        <v>0</v>
      </c>
      <c r="J9" s="18">
        <f>[1]Admin!J9</f>
        <v>0</v>
      </c>
      <c r="K9" s="18">
        <f>[1]Admin!K9</f>
        <v>0</v>
      </c>
      <c r="L9" s="18">
        <f>[1]Admin!L9</f>
        <v>0</v>
      </c>
      <c r="M9" s="18">
        <f>[1]Admin!M9</f>
        <v>0</v>
      </c>
      <c r="N9" s="18">
        <f>[1]Admin!N9</f>
        <v>0</v>
      </c>
      <c r="O9" s="18">
        <f>[1]Admin!O9</f>
        <v>0</v>
      </c>
      <c r="P9" s="19">
        <f t="shared" si="0"/>
        <v>0</v>
      </c>
    </row>
    <row r="10" spans="1:16" ht="13.15" customHeight="1" x14ac:dyDescent="0.25">
      <c r="A10" s="8" t="s">
        <v>23</v>
      </c>
      <c r="B10" s="18">
        <f>[1]Admin!B10</f>
        <v>0</v>
      </c>
      <c r="C10" s="18">
        <f>[1]Admin!C10</f>
        <v>0</v>
      </c>
      <c r="D10" s="18">
        <f>[1]Admin!D10</f>
        <v>0</v>
      </c>
      <c r="E10" s="18">
        <f>[1]Admin!E10</f>
        <v>0</v>
      </c>
      <c r="F10" s="18">
        <f>[1]Admin!F10</f>
        <v>0</v>
      </c>
      <c r="G10" s="18">
        <f>[1]Admin!G10</f>
        <v>0</v>
      </c>
      <c r="H10" s="18">
        <f>[1]Admin!H10</f>
        <v>0</v>
      </c>
      <c r="I10" s="18">
        <f>[1]Admin!I10</f>
        <v>0</v>
      </c>
      <c r="J10" s="18">
        <f>[1]Admin!J10</f>
        <v>0</v>
      </c>
      <c r="K10" s="18">
        <f>[1]Admin!K10</f>
        <v>0</v>
      </c>
      <c r="L10" s="18">
        <f>[1]Admin!L10</f>
        <v>0</v>
      </c>
      <c r="M10" s="18">
        <f>[1]Admin!M10</f>
        <v>0</v>
      </c>
      <c r="N10" s="18">
        <f>[1]Admin!N10</f>
        <v>0</v>
      </c>
      <c r="O10" s="18">
        <f>[1]Admin!O10</f>
        <v>0</v>
      </c>
      <c r="P10" s="19">
        <f t="shared" si="0"/>
        <v>0</v>
      </c>
    </row>
    <row r="11" spans="1:16" ht="13.15" customHeight="1" x14ac:dyDescent="0.25">
      <c r="A11" s="8" t="s">
        <v>24</v>
      </c>
      <c r="B11" s="18">
        <f>[1]Admin!B11</f>
        <v>0</v>
      </c>
      <c r="C11" s="18">
        <f>[1]Admin!C11</f>
        <v>0</v>
      </c>
      <c r="D11" s="18">
        <f>[1]Admin!D11</f>
        <v>0</v>
      </c>
      <c r="E11" s="18">
        <f>[1]Admin!E11</f>
        <v>0</v>
      </c>
      <c r="F11" s="18">
        <f>[1]Admin!F11</f>
        <v>0</v>
      </c>
      <c r="G11" s="18">
        <f>[1]Admin!G11</f>
        <v>0</v>
      </c>
      <c r="H11" s="18">
        <f>[1]Admin!H11</f>
        <v>0</v>
      </c>
      <c r="I11" s="18">
        <f>[1]Admin!I11</f>
        <v>0</v>
      </c>
      <c r="J11" s="18">
        <f>[1]Admin!J11</f>
        <v>0</v>
      </c>
      <c r="K11" s="18">
        <f>[1]Admin!K11</f>
        <v>0</v>
      </c>
      <c r="L11" s="18">
        <f>[1]Admin!L11</f>
        <v>0</v>
      </c>
      <c r="M11" s="18">
        <f>[1]Admin!M11</f>
        <v>0</v>
      </c>
      <c r="N11" s="18">
        <f>[1]Admin!N11</f>
        <v>0</v>
      </c>
      <c r="O11" s="18">
        <f>[1]Admin!O11</f>
        <v>0</v>
      </c>
      <c r="P11" s="19">
        <f t="shared" si="0"/>
        <v>0</v>
      </c>
    </row>
    <row r="12" spans="1:16" ht="13.15" customHeight="1" x14ac:dyDescent="0.25">
      <c r="A12" s="8" t="s">
        <v>25</v>
      </c>
      <c r="B12" s="18">
        <f>[1]Admin!B12</f>
        <v>0</v>
      </c>
      <c r="C12" s="18">
        <f>[1]Admin!C12</f>
        <v>0</v>
      </c>
      <c r="D12" s="18">
        <f>[1]Admin!D12</f>
        <v>0</v>
      </c>
      <c r="E12" s="18">
        <f>[1]Admin!E12</f>
        <v>0</v>
      </c>
      <c r="F12" s="18">
        <f>[1]Admin!F12</f>
        <v>0</v>
      </c>
      <c r="G12" s="18">
        <f>[1]Admin!G12</f>
        <v>0</v>
      </c>
      <c r="H12" s="18">
        <f>[1]Admin!H12</f>
        <v>0</v>
      </c>
      <c r="I12" s="18">
        <f>[1]Admin!I12</f>
        <v>0</v>
      </c>
      <c r="J12" s="18">
        <f>[1]Admin!J12</f>
        <v>0</v>
      </c>
      <c r="K12" s="18">
        <f>[1]Admin!K12</f>
        <v>0</v>
      </c>
      <c r="L12" s="18">
        <f>[1]Admin!L12</f>
        <v>0</v>
      </c>
      <c r="M12" s="18">
        <f>[1]Admin!M12</f>
        <v>0</v>
      </c>
      <c r="N12" s="18">
        <f>[1]Admin!N12</f>
        <v>0</v>
      </c>
      <c r="O12" s="18">
        <f>[1]Admin!O12</f>
        <v>0</v>
      </c>
      <c r="P12" s="19">
        <f t="shared" si="0"/>
        <v>0</v>
      </c>
    </row>
    <row r="13" spans="1:16" ht="13.15" customHeight="1" x14ac:dyDescent="0.25">
      <c r="A13" s="8" t="s">
        <v>26</v>
      </c>
      <c r="B13" s="18">
        <f>[1]Admin!B13</f>
        <v>7000</v>
      </c>
      <c r="C13" s="18">
        <f>[1]Admin!C13</f>
        <v>7000</v>
      </c>
      <c r="D13" s="18">
        <f>[1]Admin!D13</f>
        <v>7000</v>
      </c>
      <c r="E13" s="18">
        <f>[1]Admin!E13</f>
        <v>7000</v>
      </c>
      <c r="F13" s="18">
        <f>[1]Admin!F13</f>
        <v>6500</v>
      </c>
      <c r="G13" s="18">
        <f>[1]Admin!G13</f>
        <v>6500</v>
      </c>
      <c r="H13" s="18">
        <f>[1]Admin!H13</f>
        <v>6500</v>
      </c>
      <c r="I13" s="18">
        <f>[1]Admin!I13</f>
        <v>6500</v>
      </c>
      <c r="J13" s="18">
        <f>[1]Admin!J13</f>
        <v>6500</v>
      </c>
      <c r="K13" s="18">
        <f>[1]Admin!K13</f>
        <v>6500</v>
      </c>
      <c r="L13" s="18">
        <f>[1]Admin!L13</f>
        <v>6500</v>
      </c>
      <c r="M13" s="18">
        <f>[1]Admin!M13</f>
        <v>6500</v>
      </c>
      <c r="N13" s="18">
        <f>[1]Admin!N13</f>
        <v>80000</v>
      </c>
      <c r="O13" s="18">
        <f>[1]Admin!O13</f>
        <v>86000</v>
      </c>
      <c r="P13" s="19">
        <f t="shared" si="0"/>
        <v>-6000</v>
      </c>
    </row>
    <row r="14" spans="1:16" ht="13.15" customHeight="1" x14ac:dyDescent="0.25">
      <c r="A14" s="8" t="s">
        <v>27</v>
      </c>
      <c r="B14" s="18">
        <f>[1]Admin!B14</f>
        <v>0</v>
      </c>
      <c r="C14" s="18">
        <f>[1]Admin!C14</f>
        <v>0</v>
      </c>
      <c r="D14" s="18">
        <f>[1]Admin!D14</f>
        <v>0</v>
      </c>
      <c r="E14" s="18">
        <f>[1]Admin!E14</f>
        <v>0</v>
      </c>
      <c r="F14" s="18">
        <f>[1]Admin!F14</f>
        <v>0</v>
      </c>
      <c r="G14" s="18">
        <f>[1]Admin!G14</f>
        <v>0</v>
      </c>
      <c r="H14" s="18">
        <f>[1]Admin!H14</f>
        <v>0</v>
      </c>
      <c r="I14" s="18">
        <f>[1]Admin!I14</f>
        <v>0</v>
      </c>
      <c r="J14" s="18">
        <f>[1]Admin!J14</f>
        <v>0</v>
      </c>
      <c r="K14" s="18">
        <f>[1]Admin!K14</f>
        <v>0</v>
      </c>
      <c r="L14" s="18">
        <f>[1]Admin!L14</f>
        <v>0</v>
      </c>
      <c r="M14" s="18">
        <f>[1]Admin!M14</f>
        <v>0</v>
      </c>
      <c r="N14" s="18">
        <f>[1]Admin!N14</f>
        <v>0</v>
      </c>
      <c r="O14" s="18">
        <f>[1]Admin!O14</f>
        <v>18617.570000000003</v>
      </c>
      <c r="P14" s="19">
        <f t="shared" si="0"/>
        <v>-18617.570000000003</v>
      </c>
    </row>
    <row r="15" spans="1:16" ht="13.15" customHeight="1" x14ac:dyDescent="0.25">
      <c r="A15" s="8" t="s">
        <v>28</v>
      </c>
      <c r="B15" s="42">
        <f>[1]Admin!B15</f>
        <v>0</v>
      </c>
      <c r="C15" s="42">
        <f>[1]Admin!C15</f>
        <v>0</v>
      </c>
      <c r="D15" s="42">
        <f>[1]Admin!D15</f>
        <v>0</v>
      </c>
      <c r="E15" s="42">
        <f>[1]Admin!E15</f>
        <v>0</v>
      </c>
      <c r="F15" s="42">
        <f>[1]Admin!F15</f>
        <v>0</v>
      </c>
      <c r="G15" s="42">
        <f>[1]Admin!G15</f>
        <v>0</v>
      </c>
      <c r="H15" s="42">
        <f>[1]Admin!H15</f>
        <v>0</v>
      </c>
      <c r="I15" s="42">
        <f>[1]Admin!I15</f>
        <v>0</v>
      </c>
      <c r="J15" s="42">
        <f>[1]Admin!J15</f>
        <v>0</v>
      </c>
      <c r="K15" s="42">
        <f>[1]Admin!K15</f>
        <v>0</v>
      </c>
      <c r="L15" s="42">
        <f>[1]Admin!L15</f>
        <v>0</v>
      </c>
      <c r="M15" s="42">
        <f>[1]Admin!M15</f>
        <v>0</v>
      </c>
      <c r="N15" s="42">
        <f>[1]Admin!N15</f>
        <v>0</v>
      </c>
      <c r="O15" s="42">
        <f>[1]Admin!O15</f>
        <v>0</v>
      </c>
      <c r="P15" s="43">
        <f t="shared" si="0"/>
        <v>0</v>
      </c>
    </row>
    <row r="16" spans="1:16" ht="12" customHeight="1" x14ac:dyDescent="0.25">
      <c r="A16" s="8" t="s">
        <v>29</v>
      </c>
      <c r="B16" s="18">
        <f>[1]Admin!B16</f>
        <v>7000</v>
      </c>
      <c r="C16" s="18">
        <f>[1]Admin!C16</f>
        <v>7000</v>
      </c>
      <c r="D16" s="18">
        <f>[1]Admin!D16</f>
        <v>7000</v>
      </c>
      <c r="E16" s="18">
        <f>[1]Admin!E16</f>
        <v>7000</v>
      </c>
      <c r="F16" s="18">
        <f>[1]Admin!F16</f>
        <v>6500</v>
      </c>
      <c r="G16" s="18">
        <f>[1]Admin!G16</f>
        <v>6500</v>
      </c>
      <c r="H16" s="18">
        <f>[1]Admin!H16</f>
        <v>6500</v>
      </c>
      <c r="I16" s="18">
        <f>[1]Admin!I16</f>
        <v>6500</v>
      </c>
      <c r="J16" s="18">
        <f>[1]Admin!J16</f>
        <v>6500</v>
      </c>
      <c r="K16" s="18">
        <f>[1]Admin!K16</f>
        <v>6500</v>
      </c>
      <c r="L16" s="18">
        <f>[1]Admin!L16</f>
        <v>6500</v>
      </c>
      <c r="M16" s="18">
        <f>[1]Admin!M16</f>
        <v>6500</v>
      </c>
      <c r="N16" s="18">
        <f>[1]Admin!N16</f>
        <v>80000</v>
      </c>
      <c r="O16" s="18">
        <f>[1]Admin!O16</f>
        <v>104617.57</v>
      </c>
      <c r="P16" s="53">
        <f t="shared" ref="P16" si="1">SUM(P6:P15)</f>
        <v>-24617.570000000003</v>
      </c>
    </row>
    <row r="17" spans="1:16" ht="13.35" customHeight="1" x14ac:dyDescent="0.25">
      <c r="B17" s="18">
        <f>[1]Admin!B17</f>
        <v>0</v>
      </c>
      <c r="C17" s="18">
        <f>[1]Admin!C17</f>
        <v>0</v>
      </c>
      <c r="D17" s="18">
        <f>[1]Admin!D17</f>
        <v>0</v>
      </c>
      <c r="E17" s="18">
        <f>[1]Admin!E17</f>
        <v>0</v>
      </c>
      <c r="F17" s="18">
        <f>[1]Admin!F17</f>
        <v>0</v>
      </c>
      <c r="G17" s="18">
        <f>[1]Admin!G17</f>
        <v>0</v>
      </c>
      <c r="H17" s="18">
        <f>[1]Admin!H17</f>
        <v>0</v>
      </c>
      <c r="I17" s="18">
        <f>[1]Admin!I17</f>
        <v>0</v>
      </c>
      <c r="J17" s="18">
        <f>[1]Admin!J17</f>
        <v>0</v>
      </c>
      <c r="K17" s="18">
        <f>[1]Admin!K17</f>
        <v>0</v>
      </c>
      <c r="L17" s="18">
        <f>[1]Admin!L17</f>
        <v>0</v>
      </c>
      <c r="M17" s="18">
        <f>[1]Admin!M17</f>
        <v>0</v>
      </c>
      <c r="N17" s="18">
        <f>[1]Admin!N17</f>
        <v>0</v>
      </c>
      <c r="O17" s="18">
        <f>[1]Admin!O17</f>
        <v>0</v>
      </c>
      <c r="P17" s="19"/>
    </row>
    <row r="18" spans="1:16" ht="13.15" customHeight="1" x14ac:dyDescent="0.25">
      <c r="A18" s="8" t="s">
        <v>30</v>
      </c>
      <c r="B18" s="18">
        <f>[1]Admin!B18</f>
        <v>0</v>
      </c>
      <c r="C18" s="18">
        <f>[1]Admin!C18</f>
        <v>0</v>
      </c>
      <c r="D18" s="18">
        <f>[1]Admin!D18</f>
        <v>0</v>
      </c>
      <c r="E18" s="18">
        <f>[1]Admin!E18</f>
        <v>0</v>
      </c>
      <c r="F18" s="18">
        <f>[1]Admin!F18</f>
        <v>0</v>
      </c>
      <c r="G18" s="18">
        <f>[1]Admin!G18</f>
        <v>0</v>
      </c>
      <c r="H18" s="18">
        <f>[1]Admin!H18</f>
        <v>0</v>
      </c>
      <c r="I18" s="18">
        <f>[1]Admin!I18</f>
        <v>0</v>
      </c>
      <c r="J18" s="18">
        <f>[1]Admin!J18</f>
        <v>0</v>
      </c>
      <c r="K18" s="18">
        <f>[1]Admin!K18</f>
        <v>0</v>
      </c>
      <c r="L18" s="18">
        <f>[1]Admin!L18</f>
        <v>0</v>
      </c>
      <c r="M18" s="18">
        <f>[1]Admin!M18</f>
        <v>0</v>
      </c>
      <c r="N18" s="18">
        <f>[1]Admin!N18</f>
        <v>0</v>
      </c>
      <c r="O18" s="18">
        <f>[1]Admin!O18</f>
        <v>0</v>
      </c>
      <c r="P18" s="19"/>
    </row>
    <row r="19" spans="1:16" ht="13.15" customHeight="1" x14ac:dyDescent="0.25">
      <c r="A19" s="8" t="s">
        <v>31</v>
      </c>
      <c r="B19" s="18">
        <f>[1]Admin!B19</f>
        <v>7162.5</v>
      </c>
      <c r="C19" s="18">
        <f>[1]Admin!C19</f>
        <v>7162.5</v>
      </c>
      <c r="D19" s="18">
        <f>[1]Admin!D19</f>
        <v>7162.5</v>
      </c>
      <c r="E19" s="18">
        <f>[1]Admin!E19</f>
        <v>7162.5</v>
      </c>
      <c r="F19" s="18">
        <f>[1]Admin!F19</f>
        <v>7162.5</v>
      </c>
      <c r="G19" s="18">
        <f>[1]Admin!G19</f>
        <v>7162.5</v>
      </c>
      <c r="H19" s="18">
        <f>[1]Admin!H19</f>
        <v>7162.5</v>
      </c>
      <c r="I19" s="18">
        <f>[1]Admin!I19</f>
        <v>7162.5</v>
      </c>
      <c r="J19" s="18">
        <f>[1]Admin!J19</f>
        <v>7162.5</v>
      </c>
      <c r="K19" s="18">
        <f>[1]Admin!K19</f>
        <v>7162.5</v>
      </c>
      <c r="L19" s="18">
        <f>[1]Admin!L19</f>
        <v>7162.5</v>
      </c>
      <c r="M19" s="18">
        <f>[1]Admin!M19</f>
        <v>7162.5</v>
      </c>
      <c r="N19" s="18">
        <f>[1]Admin!N19</f>
        <v>85950</v>
      </c>
      <c r="O19" s="18">
        <f>[1]Admin!O19</f>
        <v>75130</v>
      </c>
      <c r="P19" s="19">
        <f>N19-O19</f>
        <v>10820</v>
      </c>
    </row>
    <row r="20" spans="1:16" ht="13.15" customHeight="1" x14ac:dyDescent="0.25">
      <c r="A20" s="8" t="s">
        <v>32</v>
      </c>
      <c r="B20" s="18">
        <f>[1]Admin!B20</f>
        <v>0</v>
      </c>
      <c r="C20" s="18">
        <f>[1]Admin!C20</f>
        <v>0</v>
      </c>
      <c r="D20" s="18">
        <f>[1]Admin!D20</f>
        <v>0</v>
      </c>
      <c r="E20" s="18">
        <f>[1]Admin!E20</f>
        <v>0</v>
      </c>
      <c r="F20" s="18">
        <f>[1]Admin!F20</f>
        <v>0</v>
      </c>
      <c r="G20" s="18">
        <f>[1]Admin!G20</f>
        <v>0</v>
      </c>
      <c r="H20" s="18">
        <f>[1]Admin!H20</f>
        <v>0</v>
      </c>
      <c r="I20" s="18">
        <f>[1]Admin!I20</f>
        <v>0</v>
      </c>
      <c r="J20" s="18">
        <f>[1]Admin!J20</f>
        <v>0</v>
      </c>
      <c r="K20" s="18">
        <f>[1]Admin!K20</f>
        <v>0</v>
      </c>
      <c r="L20" s="18">
        <f>[1]Admin!L20</f>
        <v>0</v>
      </c>
      <c r="M20" s="18">
        <f>[1]Admin!M20</f>
        <v>0</v>
      </c>
      <c r="N20" s="18">
        <f>[1]Admin!N20</f>
        <v>0</v>
      </c>
      <c r="O20" s="18">
        <f>[1]Admin!O20</f>
        <v>0</v>
      </c>
      <c r="P20" s="19">
        <f t="shared" ref="P20:P67" si="2">N20-O20</f>
        <v>0</v>
      </c>
    </row>
    <row r="21" spans="1:16" ht="13.15" customHeight="1" x14ac:dyDescent="0.25">
      <c r="A21" s="8" t="s">
        <v>33</v>
      </c>
      <c r="B21" s="18">
        <f>[1]Admin!B21</f>
        <v>620.98874999999998</v>
      </c>
      <c r="C21" s="18">
        <f>[1]Admin!C21</f>
        <v>620.98874999999998</v>
      </c>
      <c r="D21" s="18">
        <f>[1]Admin!D21</f>
        <v>620.98874999999998</v>
      </c>
      <c r="E21" s="18">
        <f>[1]Admin!E21</f>
        <v>620.98874999999998</v>
      </c>
      <c r="F21" s="18">
        <f>[1]Admin!F21</f>
        <v>620.98874999999998</v>
      </c>
      <c r="G21" s="18">
        <f>[1]Admin!G21</f>
        <v>620.98874999999998</v>
      </c>
      <c r="H21" s="18">
        <f>[1]Admin!H21</f>
        <v>620.98874999999998</v>
      </c>
      <c r="I21" s="18">
        <f>[1]Admin!I21</f>
        <v>620.98874999999998</v>
      </c>
      <c r="J21" s="18">
        <f>[1]Admin!J21</f>
        <v>620.98874999999998</v>
      </c>
      <c r="K21" s="18">
        <f>[1]Admin!K21</f>
        <v>620.98874999999998</v>
      </c>
      <c r="L21" s="18">
        <f>[1]Admin!L21</f>
        <v>620.98874999999998</v>
      </c>
      <c r="M21" s="18">
        <f>[1]Admin!M21</f>
        <v>620.98874999999998</v>
      </c>
      <c r="N21" s="18">
        <f>[1]Admin!N21</f>
        <v>7451.8650000000016</v>
      </c>
      <c r="O21" s="18">
        <f>[1]Admin!O21</f>
        <v>6378</v>
      </c>
      <c r="P21" s="19">
        <f t="shared" si="2"/>
        <v>1073.8650000000016</v>
      </c>
    </row>
    <row r="22" spans="1:16" ht="13.15" customHeight="1" x14ac:dyDescent="0.25">
      <c r="A22" s="8" t="s">
        <v>34</v>
      </c>
      <c r="B22" s="18">
        <f>[1]Admin!B22</f>
        <v>978.2513377025374</v>
      </c>
      <c r="C22" s="18">
        <f>[1]Admin!C22</f>
        <v>978.2513377025374</v>
      </c>
      <c r="D22" s="18">
        <f>[1]Admin!D22</f>
        <v>978.2513377025374</v>
      </c>
      <c r="E22" s="18">
        <f>[1]Admin!E22</f>
        <v>978.2513377025374</v>
      </c>
      <c r="F22" s="18">
        <f>[1]Admin!F22</f>
        <v>978.2513377025374</v>
      </c>
      <c r="G22" s="18">
        <f>[1]Admin!G22</f>
        <v>978.2513377025374</v>
      </c>
      <c r="H22" s="18">
        <f>[1]Admin!H22</f>
        <v>978.2513377025374</v>
      </c>
      <c r="I22" s="18">
        <f>[1]Admin!I22</f>
        <v>978.2513377025374</v>
      </c>
      <c r="J22" s="18">
        <f>[1]Admin!J22</f>
        <v>978.2513377025374</v>
      </c>
      <c r="K22" s="18">
        <f>[1]Admin!K22</f>
        <v>978.2513377025374</v>
      </c>
      <c r="L22" s="18">
        <f>[1]Admin!L22</f>
        <v>978.2513377025374</v>
      </c>
      <c r="M22" s="18">
        <f>[1]Admin!M22</f>
        <v>978.2513377025374</v>
      </c>
      <c r="N22" s="18">
        <f>[1]Admin!N22</f>
        <v>11739.016052430447</v>
      </c>
      <c r="O22" s="18">
        <f>[1]Admin!O22</f>
        <v>10557</v>
      </c>
      <c r="P22" s="19">
        <f t="shared" si="2"/>
        <v>1182.0160524304465</v>
      </c>
    </row>
    <row r="23" spans="1:16" ht="13.15" customHeight="1" x14ac:dyDescent="0.25">
      <c r="A23" s="8" t="s">
        <v>35</v>
      </c>
      <c r="B23" s="18">
        <f>[1]Admin!B23</f>
        <v>0</v>
      </c>
      <c r="C23" s="18">
        <f>[1]Admin!C23</f>
        <v>0</v>
      </c>
      <c r="D23" s="18">
        <f>[1]Admin!D23</f>
        <v>0</v>
      </c>
      <c r="E23" s="18">
        <f>[1]Admin!E23</f>
        <v>0</v>
      </c>
      <c r="F23" s="18">
        <f>[1]Admin!F23</f>
        <v>0</v>
      </c>
      <c r="G23" s="18">
        <f>[1]Admin!G23</f>
        <v>0</v>
      </c>
      <c r="H23" s="18">
        <f>[1]Admin!H23</f>
        <v>0</v>
      </c>
      <c r="I23" s="18">
        <f>[1]Admin!I23</f>
        <v>0</v>
      </c>
      <c r="J23" s="18">
        <f>[1]Admin!J23</f>
        <v>0</v>
      </c>
      <c r="K23" s="18">
        <f>[1]Admin!K23</f>
        <v>0</v>
      </c>
      <c r="L23" s="18">
        <f>[1]Admin!L23</f>
        <v>0</v>
      </c>
      <c r="M23" s="18">
        <f>[1]Admin!M23</f>
        <v>0</v>
      </c>
      <c r="N23" s="18">
        <f>[1]Admin!N23</f>
        <v>0</v>
      </c>
      <c r="O23" s="18">
        <f>[1]Admin!O23</f>
        <v>0</v>
      </c>
      <c r="P23" s="19">
        <f t="shared" si="2"/>
        <v>0</v>
      </c>
    </row>
    <row r="24" spans="1:16" ht="13.15" customHeight="1" x14ac:dyDescent="0.25">
      <c r="A24" s="8" t="s">
        <v>36</v>
      </c>
      <c r="B24" s="18">
        <f>[1]Admin!B24</f>
        <v>0</v>
      </c>
      <c r="C24" s="18">
        <f>[1]Admin!C24</f>
        <v>0</v>
      </c>
      <c r="D24" s="18">
        <f>[1]Admin!D24</f>
        <v>0</v>
      </c>
      <c r="E24" s="18">
        <f>[1]Admin!E24</f>
        <v>0</v>
      </c>
      <c r="F24" s="18">
        <f>[1]Admin!F24</f>
        <v>0</v>
      </c>
      <c r="G24" s="18">
        <f>[1]Admin!G24</f>
        <v>0</v>
      </c>
      <c r="H24" s="18">
        <f>[1]Admin!H24</f>
        <v>0</v>
      </c>
      <c r="I24" s="18">
        <f>[1]Admin!I24</f>
        <v>0</v>
      </c>
      <c r="J24" s="18">
        <f>[1]Admin!J24</f>
        <v>0</v>
      </c>
      <c r="K24" s="18">
        <f>[1]Admin!K24</f>
        <v>0</v>
      </c>
      <c r="L24" s="18">
        <f>[1]Admin!L24</f>
        <v>0</v>
      </c>
      <c r="M24" s="18">
        <f>[1]Admin!M24</f>
        <v>0</v>
      </c>
      <c r="N24" s="18">
        <f>[1]Admin!N24</f>
        <v>0</v>
      </c>
      <c r="O24" s="18">
        <f>[1]Admin!O24</f>
        <v>0</v>
      </c>
      <c r="P24" s="19">
        <f t="shared" si="2"/>
        <v>0</v>
      </c>
    </row>
    <row r="25" spans="1:16" ht="13.15" customHeight="1" x14ac:dyDescent="0.25">
      <c r="A25" s="8" t="s">
        <v>37</v>
      </c>
      <c r="B25" s="18">
        <f>[1]Admin!B25</f>
        <v>0</v>
      </c>
      <c r="C25" s="18">
        <f>[1]Admin!C25</f>
        <v>0</v>
      </c>
      <c r="D25" s="18">
        <f>[1]Admin!D25</f>
        <v>0</v>
      </c>
      <c r="E25" s="18">
        <f>[1]Admin!E25</f>
        <v>0</v>
      </c>
      <c r="F25" s="18">
        <f>[1]Admin!F25</f>
        <v>0</v>
      </c>
      <c r="G25" s="18">
        <f>[1]Admin!G25</f>
        <v>0</v>
      </c>
      <c r="H25" s="18">
        <f>[1]Admin!H25</f>
        <v>0</v>
      </c>
      <c r="I25" s="18">
        <f>[1]Admin!I25</f>
        <v>0</v>
      </c>
      <c r="J25" s="18">
        <f>[1]Admin!J25</f>
        <v>0</v>
      </c>
      <c r="K25" s="18">
        <f>[1]Admin!K25</f>
        <v>0</v>
      </c>
      <c r="L25" s="18">
        <f>[1]Admin!L25</f>
        <v>0</v>
      </c>
      <c r="M25" s="18">
        <f>[1]Admin!M25</f>
        <v>0</v>
      </c>
      <c r="N25" s="18">
        <f>[1]Admin!N25</f>
        <v>0</v>
      </c>
      <c r="O25" s="18">
        <f>[1]Admin!O25</f>
        <v>0</v>
      </c>
      <c r="P25" s="19">
        <f t="shared" si="2"/>
        <v>0</v>
      </c>
    </row>
    <row r="26" spans="1:16" ht="13.15" customHeight="1" x14ac:dyDescent="0.25">
      <c r="A26" s="8" t="s">
        <v>38</v>
      </c>
      <c r="B26" s="18">
        <f>[1]Admin!B26</f>
        <v>0</v>
      </c>
      <c r="C26" s="18">
        <f>[1]Admin!C26</f>
        <v>0</v>
      </c>
      <c r="D26" s="18">
        <f>[1]Admin!D26</f>
        <v>0</v>
      </c>
      <c r="E26" s="18">
        <f>[1]Admin!E26</f>
        <v>0</v>
      </c>
      <c r="F26" s="18">
        <f>[1]Admin!F26</f>
        <v>0</v>
      </c>
      <c r="G26" s="18">
        <f>[1]Admin!G26</f>
        <v>0</v>
      </c>
      <c r="H26" s="18">
        <f>[1]Admin!H26</f>
        <v>0</v>
      </c>
      <c r="I26" s="18">
        <f>[1]Admin!I26</f>
        <v>0</v>
      </c>
      <c r="J26" s="18">
        <f>[1]Admin!J26</f>
        <v>0</v>
      </c>
      <c r="K26" s="18">
        <f>[1]Admin!K26</f>
        <v>0</v>
      </c>
      <c r="L26" s="18">
        <f>[1]Admin!L26</f>
        <v>0</v>
      </c>
      <c r="M26" s="18">
        <f>[1]Admin!M26</f>
        <v>0</v>
      </c>
      <c r="N26" s="18">
        <f>[1]Admin!N26</f>
        <v>0</v>
      </c>
      <c r="O26" s="18">
        <f>[1]Admin!O26</f>
        <v>0</v>
      </c>
      <c r="P26" s="19">
        <f t="shared" si="2"/>
        <v>0</v>
      </c>
    </row>
    <row r="27" spans="1:16" ht="13.15" customHeight="1" x14ac:dyDescent="0.25">
      <c r="A27" s="8" t="s">
        <v>39</v>
      </c>
      <c r="B27" s="18">
        <f>[1]Admin!B27</f>
        <v>0</v>
      </c>
      <c r="C27" s="18">
        <f>[1]Admin!C27</f>
        <v>0</v>
      </c>
      <c r="D27" s="18">
        <f>[1]Admin!D27</f>
        <v>11550</v>
      </c>
      <c r="E27" s="18">
        <f>[1]Admin!E27</f>
        <v>5250</v>
      </c>
      <c r="F27" s="18">
        <f>[1]Admin!F27</f>
        <v>0</v>
      </c>
      <c r="G27" s="18">
        <f>[1]Admin!G27</f>
        <v>0</v>
      </c>
      <c r="H27" s="18">
        <f>[1]Admin!H27</f>
        <v>1500</v>
      </c>
      <c r="I27" s="18">
        <f>[1]Admin!I27</f>
        <v>3150</v>
      </c>
      <c r="J27" s="18">
        <f>[1]Admin!J27</f>
        <v>0</v>
      </c>
      <c r="K27" s="18">
        <f>[1]Admin!K27</f>
        <v>0</v>
      </c>
      <c r="L27" s="18">
        <f>[1]Admin!L27</f>
        <v>0</v>
      </c>
      <c r="M27" s="18">
        <f>[1]Admin!M27</f>
        <v>0</v>
      </c>
      <c r="N27" s="18">
        <f>[1]Admin!N27</f>
        <v>21450</v>
      </c>
      <c r="O27" s="18">
        <f>[1]Admin!O27</f>
        <v>19854</v>
      </c>
      <c r="P27" s="19">
        <f t="shared" si="2"/>
        <v>1596</v>
      </c>
    </row>
    <row r="28" spans="1:16" ht="13.15" customHeight="1" x14ac:dyDescent="0.25">
      <c r="A28" s="8" t="s">
        <v>40</v>
      </c>
      <c r="B28" s="18">
        <f>[1]Admin!B28</f>
        <v>0</v>
      </c>
      <c r="C28" s="18">
        <f>[1]Admin!C28</f>
        <v>0</v>
      </c>
      <c r="D28" s="18">
        <f>[1]Admin!D28</f>
        <v>0</v>
      </c>
      <c r="E28" s="18">
        <f>[1]Admin!E28</f>
        <v>0</v>
      </c>
      <c r="F28" s="18">
        <f>[1]Admin!F28</f>
        <v>0</v>
      </c>
      <c r="G28" s="18">
        <f>[1]Admin!G28</f>
        <v>0</v>
      </c>
      <c r="H28" s="18">
        <f>[1]Admin!H28</f>
        <v>0</v>
      </c>
      <c r="I28" s="18">
        <f>[1]Admin!I28</f>
        <v>0</v>
      </c>
      <c r="J28" s="18">
        <f>[1]Admin!J28</f>
        <v>0</v>
      </c>
      <c r="K28" s="18">
        <f>[1]Admin!K28</f>
        <v>0</v>
      </c>
      <c r="L28" s="18">
        <f>[1]Admin!L28</f>
        <v>0</v>
      </c>
      <c r="M28" s="18">
        <f>[1]Admin!M28</f>
        <v>0</v>
      </c>
      <c r="N28" s="18">
        <f>[1]Admin!N28</f>
        <v>0</v>
      </c>
      <c r="O28" s="18">
        <f>[1]Admin!O28</f>
        <v>0</v>
      </c>
      <c r="P28" s="19">
        <f t="shared" si="2"/>
        <v>0</v>
      </c>
    </row>
    <row r="29" spans="1:16" ht="13.15" customHeight="1" x14ac:dyDescent="0.25">
      <c r="A29" s="8" t="s">
        <v>41</v>
      </c>
      <c r="B29" s="18">
        <f>[1]Admin!B29</f>
        <v>0</v>
      </c>
      <c r="C29" s="18">
        <f>[1]Admin!C29</f>
        <v>0</v>
      </c>
      <c r="D29" s="18">
        <f>[1]Admin!D29</f>
        <v>0</v>
      </c>
      <c r="E29" s="18">
        <f>[1]Admin!E29</f>
        <v>0</v>
      </c>
      <c r="F29" s="18">
        <f>[1]Admin!F29</f>
        <v>0</v>
      </c>
      <c r="G29" s="18">
        <f>[1]Admin!G29</f>
        <v>0</v>
      </c>
      <c r="H29" s="18">
        <f>[1]Admin!H29</f>
        <v>0</v>
      </c>
      <c r="I29" s="18">
        <f>[1]Admin!I29</f>
        <v>0</v>
      </c>
      <c r="J29" s="18">
        <f>[1]Admin!J29</f>
        <v>0</v>
      </c>
      <c r="K29" s="18">
        <f>[1]Admin!K29</f>
        <v>0</v>
      </c>
      <c r="L29" s="18">
        <f>[1]Admin!L29</f>
        <v>0</v>
      </c>
      <c r="M29" s="18">
        <f>[1]Admin!M29</f>
        <v>0</v>
      </c>
      <c r="N29" s="18">
        <f>[1]Admin!N29</f>
        <v>0</v>
      </c>
      <c r="O29" s="18">
        <f>[1]Admin!O29</f>
        <v>0</v>
      </c>
      <c r="P29" s="19">
        <f t="shared" si="2"/>
        <v>0</v>
      </c>
    </row>
    <row r="30" spans="1:16" ht="13.15" customHeight="1" x14ac:dyDescent="0.25">
      <c r="A30" s="8" t="s">
        <v>42</v>
      </c>
      <c r="B30" s="18">
        <f>[1]Admin!B30</f>
        <v>0</v>
      </c>
      <c r="C30" s="18">
        <f>[1]Admin!C30</f>
        <v>0</v>
      </c>
      <c r="D30" s="18">
        <f>[1]Admin!D30</f>
        <v>0</v>
      </c>
      <c r="E30" s="18">
        <f>[1]Admin!E30</f>
        <v>0</v>
      </c>
      <c r="F30" s="18">
        <f>[1]Admin!F30</f>
        <v>0</v>
      </c>
      <c r="G30" s="18">
        <f>[1]Admin!G30</f>
        <v>0</v>
      </c>
      <c r="H30" s="18">
        <f>[1]Admin!H30</f>
        <v>0</v>
      </c>
      <c r="I30" s="18">
        <f>[1]Admin!I30</f>
        <v>0</v>
      </c>
      <c r="J30" s="18">
        <f>[1]Admin!J30</f>
        <v>0</v>
      </c>
      <c r="K30" s="18">
        <f>[1]Admin!K30</f>
        <v>0</v>
      </c>
      <c r="L30" s="18">
        <f>[1]Admin!L30</f>
        <v>0</v>
      </c>
      <c r="M30" s="18">
        <f>[1]Admin!M30</f>
        <v>0</v>
      </c>
      <c r="N30" s="18">
        <f>[1]Admin!N30</f>
        <v>0</v>
      </c>
      <c r="O30" s="18">
        <f>[1]Admin!O30</f>
        <v>0</v>
      </c>
      <c r="P30" s="19">
        <f t="shared" si="2"/>
        <v>0</v>
      </c>
    </row>
    <row r="31" spans="1:16" ht="13.15" customHeight="1" x14ac:dyDescent="0.25">
      <c r="A31" s="8" t="s">
        <v>43</v>
      </c>
      <c r="B31" s="18">
        <f>[1]Admin!B31</f>
        <v>0</v>
      </c>
      <c r="C31" s="18">
        <f>[1]Admin!C31</f>
        <v>0</v>
      </c>
      <c r="D31" s="18">
        <f>[1]Admin!D31</f>
        <v>0</v>
      </c>
      <c r="E31" s="18">
        <f>[1]Admin!E31</f>
        <v>0</v>
      </c>
      <c r="F31" s="18">
        <f>[1]Admin!F31</f>
        <v>0</v>
      </c>
      <c r="G31" s="18">
        <f>[1]Admin!G31</f>
        <v>0</v>
      </c>
      <c r="H31" s="18">
        <f>[1]Admin!H31</f>
        <v>0</v>
      </c>
      <c r="I31" s="18">
        <f>[1]Admin!I31</f>
        <v>0</v>
      </c>
      <c r="J31" s="18">
        <f>[1]Admin!J31</f>
        <v>0</v>
      </c>
      <c r="K31" s="18">
        <f>[1]Admin!K31</f>
        <v>0</v>
      </c>
      <c r="L31" s="18">
        <f>[1]Admin!L31</f>
        <v>0</v>
      </c>
      <c r="M31" s="18">
        <f>[1]Admin!M31</f>
        <v>0</v>
      </c>
      <c r="N31" s="18">
        <f>[1]Admin!N31</f>
        <v>0</v>
      </c>
      <c r="O31" s="18">
        <f>[1]Admin!O31</f>
        <v>0</v>
      </c>
      <c r="P31" s="19">
        <f t="shared" si="2"/>
        <v>0</v>
      </c>
    </row>
    <row r="32" spans="1:16" ht="13.15" customHeight="1" x14ac:dyDescent="0.25">
      <c r="A32" s="8" t="s">
        <v>44</v>
      </c>
      <c r="B32" s="18">
        <f>[1]Admin!B32</f>
        <v>0</v>
      </c>
      <c r="C32" s="18">
        <f>[1]Admin!C32</f>
        <v>0</v>
      </c>
      <c r="D32" s="18">
        <f>[1]Admin!D32</f>
        <v>0</v>
      </c>
      <c r="E32" s="18">
        <f>[1]Admin!E32</f>
        <v>0</v>
      </c>
      <c r="F32" s="18">
        <f>[1]Admin!F32</f>
        <v>0</v>
      </c>
      <c r="G32" s="18">
        <f>[1]Admin!G32</f>
        <v>0</v>
      </c>
      <c r="H32" s="18">
        <f>[1]Admin!H32</f>
        <v>0</v>
      </c>
      <c r="I32" s="18">
        <f>[1]Admin!I32</f>
        <v>0</v>
      </c>
      <c r="J32" s="18">
        <f>[1]Admin!J32</f>
        <v>0</v>
      </c>
      <c r="K32" s="18">
        <f>[1]Admin!K32</f>
        <v>0</v>
      </c>
      <c r="L32" s="18">
        <f>[1]Admin!L32</f>
        <v>0</v>
      </c>
      <c r="M32" s="18">
        <f>[1]Admin!M32</f>
        <v>0</v>
      </c>
      <c r="N32" s="18">
        <f>[1]Admin!N32</f>
        <v>0</v>
      </c>
      <c r="O32" s="18">
        <f>[1]Admin!O32</f>
        <v>0</v>
      </c>
      <c r="P32" s="19">
        <f t="shared" si="2"/>
        <v>0</v>
      </c>
    </row>
    <row r="33" spans="1:17" ht="13.15" customHeight="1" x14ac:dyDescent="0.25">
      <c r="A33" s="8" t="s">
        <v>45</v>
      </c>
      <c r="B33" s="18">
        <f>[1]Admin!B33</f>
        <v>0</v>
      </c>
      <c r="C33" s="18">
        <f>[1]Admin!C33</f>
        <v>0</v>
      </c>
      <c r="D33" s="18">
        <f>[1]Admin!D33</f>
        <v>0</v>
      </c>
      <c r="E33" s="18">
        <f>[1]Admin!E33</f>
        <v>0</v>
      </c>
      <c r="F33" s="18">
        <f>[1]Admin!F33</f>
        <v>0</v>
      </c>
      <c r="G33" s="18">
        <f>[1]Admin!G33</f>
        <v>0</v>
      </c>
      <c r="H33" s="18">
        <f>[1]Admin!H33</f>
        <v>0</v>
      </c>
      <c r="I33" s="18">
        <f>[1]Admin!I33</f>
        <v>0</v>
      </c>
      <c r="J33" s="18">
        <f>[1]Admin!J33</f>
        <v>0</v>
      </c>
      <c r="K33" s="18">
        <f>[1]Admin!K33</f>
        <v>0</v>
      </c>
      <c r="L33" s="18">
        <f>[1]Admin!L33</f>
        <v>0</v>
      </c>
      <c r="M33" s="18">
        <f>[1]Admin!M33</f>
        <v>0</v>
      </c>
      <c r="N33" s="18">
        <f>[1]Admin!N33</f>
        <v>0</v>
      </c>
      <c r="O33" s="18">
        <f>[1]Admin!O33</f>
        <v>0</v>
      </c>
      <c r="P33" s="19">
        <f t="shared" si="2"/>
        <v>0</v>
      </c>
    </row>
    <row r="34" spans="1:17" ht="13.15" customHeight="1" x14ac:dyDescent="0.25">
      <c r="A34" s="8" t="s">
        <v>46</v>
      </c>
      <c r="B34" s="18">
        <f>[1]Admin!B34</f>
        <v>0</v>
      </c>
      <c r="C34" s="18">
        <f>[1]Admin!C34</f>
        <v>0</v>
      </c>
      <c r="D34" s="18">
        <f>[1]Admin!D34</f>
        <v>0</v>
      </c>
      <c r="E34" s="18">
        <f>[1]Admin!E34</f>
        <v>0</v>
      </c>
      <c r="F34" s="18">
        <f>[1]Admin!F34</f>
        <v>0</v>
      </c>
      <c r="G34" s="18">
        <f>[1]Admin!G34</f>
        <v>0</v>
      </c>
      <c r="H34" s="18">
        <f>[1]Admin!H34</f>
        <v>0</v>
      </c>
      <c r="I34" s="18">
        <f>[1]Admin!I34</f>
        <v>0</v>
      </c>
      <c r="J34" s="18">
        <f>[1]Admin!J34</f>
        <v>0</v>
      </c>
      <c r="K34" s="18">
        <f>[1]Admin!K34</f>
        <v>0</v>
      </c>
      <c r="L34" s="18">
        <f>[1]Admin!L34</f>
        <v>0</v>
      </c>
      <c r="M34" s="18">
        <f>[1]Admin!M34</f>
        <v>0</v>
      </c>
      <c r="N34" s="18">
        <f>[1]Admin!N34</f>
        <v>0</v>
      </c>
      <c r="O34" s="18">
        <f>[1]Admin!O34</f>
        <v>0</v>
      </c>
      <c r="P34" s="19">
        <f t="shared" si="2"/>
        <v>0</v>
      </c>
    </row>
    <row r="35" spans="1:17" ht="13.15" customHeight="1" x14ac:dyDescent="0.25">
      <c r="A35" s="8" t="s">
        <v>47</v>
      </c>
      <c r="B35" s="18">
        <f>[1]Admin!B35</f>
        <v>2500</v>
      </c>
      <c r="C35" s="18">
        <f>[1]Admin!C35</f>
        <v>2500</v>
      </c>
      <c r="D35" s="18">
        <f>[1]Admin!D35</f>
        <v>2500</v>
      </c>
      <c r="E35" s="18">
        <f>[1]Admin!E35</f>
        <v>2500</v>
      </c>
      <c r="F35" s="18">
        <f>[1]Admin!F35</f>
        <v>2500</v>
      </c>
      <c r="G35" s="18">
        <f>[1]Admin!G35</f>
        <v>2500</v>
      </c>
      <c r="H35" s="18">
        <f>[1]Admin!H35</f>
        <v>2500</v>
      </c>
      <c r="I35" s="18">
        <f>[1]Admin!I35</f>
        <v>2500</v>
      </c>
      <c r="J35" s="18">
        <f>[1]Admin!J35</f>
        <v>2500</v>
      </c>
      <c r="K35" s="18">
        <f>[1]Admin!K35</f>
        <v>2500</v>
      </c>
      <c r="L35" s="18">
        <f>[1]Admin!L35</f>
        <v>2500</v>
      </c>
      <c r="M35" s="18">
        <f>[1]Admin!M35</f>
        <v>2500</v>
      </c>
      <c r="N35" s="18">
        <f>[1]Admin!N35</f>
        <v>30000</v>
      </c>
      <c r="O35" s="18">
        <f>[1]Admin!O35</f>
        <v>1625</v>
      </c>
      <c r="P35" s="19">
        <f t="shared" si="2"/>
        <v>28375</v>
      </c>
      <c r="Q35" s="14" t="s">
        <v>93</v>
      </c>
    </row>
    <row r="36" spans="1:17" ht="13.15" customHeight="1" x14ac:dyDescent="0.25">
      <c r="A36" s="8" t="s">
        <v>48</v>
      </c>
      <c r="B36" s="18">
        <f>[1]Admin!B36</f>
        <v>0</v>
      </c>
      <c r="C36" s="18">
        <f>[1]Admin!C36</f>
        <v>0</v>
      </c>
      <c r="D36" s="18">
        <f>[1]Admin!D36</f>
        <v>0</v>
      </c>
      <c r="E36" s="18">
        <f>[1]Admin!E36</f>
        <v>0</v>
      </c>
      <c r="F36" s="18">
        <f>[1]Admin!F36</f>
        <v>0</v>
      </c>
      <c r="G36" s="18">
        <f>[1]Admin!G36</f>
        <v>0</v>
      </c>
      <c r="H36" s="18">
        <f>[1]Admin!H36</f>
        <v>0</v>
      </c>
      <c r="I36" s="18">
        <f>[1]Admin!I36</f>
        <v>0</v>
      </c>
      <c r="J36" s="18">
        <f>[1]Admin!J36</f>
        <v>0</v>
      </c>
      <c r="K36" s="18">
        <f>[1]Admin!K36</f>
        <v>0</v>
      </c>
      <c r="L36" s="18">
        <f>[1]Admin!L36</f>
        <v>0</v>
      </c>
      <c r="M36" s="18">
        <f>[1]Admin!M36</f>
        <v>0</v>
      </c>
      <c r="N36" s="18">
        <f>[1]Admin!N36</f>
        <v>0</v>
      </c>
      <c r="O36" s="18">
        <f>[1]Admin!O36</f>
        <v>0</v>
      </c>
      <c r="P36" s="19">
        <f t="shared" si="2"/>
        <v>0</v>
      </c>
    </row>
    <row r="37" spans="1:17" ht="13.15" customHeight="1" x14ac:dyDescent="0.25">
      <c r="A37" s="8" t="s">
        <v>49</v>
      </c>
      <c r="B37" s="18">
        <f>[1]Admin!B37</f>
        <v>0</v>
      </c>
      <c r="C37" s="18">
        <f>[1]Admin!C37</f>
        <v>0</v>
      </c>
      <c r="D37" s="18">
        <f>[1]Admin!D37</f>
        <v>0</v>
      </c>
      <c r="E37" s="18">
        <f>[1]Admin!E37</f>
        <v>0</v>
      </c>
      <c r="F37" s="18">
        <f>[1]Admin!F37</f>
        <v>0</v>
      </c>
      <c r="G37" s="18">
        <f>[1]Admin!G37</f>
        <v>0</v>
      </c>
      <c r="H37" s="18">
        <f>[1]Admin!H37</f>
        <v>0</v>
      </c>
      <c r="I37" s="18">
        <f>[1]Admin!I37</f>
        <v>0</v>
      </c>
      <c r="J37" s="18">
        <f>[1]Admin!J37</f>
        <v>0</v>
      </c>
      <c r="K37" s="18">
        <f>[1]Admin!K37</f>
        <v>0</v>
      </c>
      <c r="L37" s="18">
        <f>[1]Admin!L37</f>
        <v>0</v>
      </c>
      <c r="M37" s="18">
        <f>[1]Admin!M37</f>
        <v>0</v>
      </c>
      <c r="N37" s="18">
        <f>[1]Admin!N37</f>
        <v>0</v>
      </c>
      <c r="O37" s="18">
        <f>[1]Admin!O37</f>
        <v>0</v>
      </c>
      <c r="P37" s="19">
        <f t="shared" si="2"/>
        <v>0</v>
      </c>
    </row>
    <row r="38" spans="1:17" ht="13.15" customHeight="1" x14ac:dyDescent="0.25">
      <c r="A38" s="8" t="s">
        <v>50</v>
      </c>
      <c r="B38" s="18">
        <f>[1]Admin!B38</f>
        <v>0</v>
      </c>
      <c r="C38" s="18">
        <f>[1]Admin!C38</f>
        <v>0</v>
      </c>
      <c r="D38" s="18">
        <f>[1]Admin!D38</f>
        <v>0</v>
      </c>
      <c r="E38" s="18">
        <f>[1]Admin!E38</f>
        <v>0</v>
      </c>
      <c r="F38" s="18">
        <f>[1]Admin!F38</f>
        <v>0</v>
      </c>
      <c r="G38" s="18">
        <f>[1]Admin!G38</f>
        <v>0</v>
      </c>
      <c r="H38" s="18">
        <f>[1]Admin!H38</f>
        <v>0</v>
      </c>
      <c r="I38" s="18">
        <f>[1]Admin!I38</f>
        <v>0</v>
      </c>
      <c r="J38" s="18">
        <f>[1]Admin!J38</f>
        <v>0</v>
      </c>
      <c r="K38" s="18">
        <f>[1]Admin!K38</f>
        <v>0</v>
      </c>
      <c r="L38" s="18">
        <f>[1]Admin!L38</f>
        <v>0</v>
      </c>
      <c r="M38" s="18">
        <f>[1]Admin!M38</f>
        <v>0</v>
      </c>
      <c r="N38" s="18">
        <f>[1]Admin!N38</f>
        <v>0</v>
      </c>
      <c r="O38" s="18">
        <f>[1]Admin!O38</f>
        <v>0</v>
      </c>
      <c r="P38" s="19">
        <f t="shared" si="2"/>
        <v>0</v>
      </c>
    </row>
    <row r="39" spans="1:17" ht="13.15" customHeight="1" x14ac:dyDescent="0.25">
      <c r="A39" s="8" t="s">
        <v>51</v>
      </c>
      <c r="B39" s="18">
        <f>[1]Admin!B39</f>
        <v>0</v>
      </c>
      <c r="C39" s="18">
        <f>[1]Admin!C39</f>
        <v>0</v>
      </c>
      <c r="D39" s="18">
        <f>[1]Admin!D39</f>
        <v>0</v>
      </c>
      <c r="E39" s="18">
        <f>[1]Admin!E39</f>
        <v>0</v>
      </c>
      <c r="F39" s="18">
        <f>[1]Admin!F39</f>
        <v>0</v>
      </c>
      <c r="G39" s="18">
        <f>[1]Admin!G39</f>
        <v>0</v>
      </c>
      <c r="H39" s="18">
        <f>[1]Admin!H39</f>
        <v>0</v>
      </c>
      <c r="I39" s="18">
        <f>[1]Admin!I39</f>
        <v>0</v>
      </c>
      <c r="J39" s="18">
        <f>[1]Admin!J39</f>
        <v>0</v>
      </c>
      <c r="K39" s="18">
        <f>[1]Admin!K39</f>
        <v>0</v>
      </c>
      <c r="L39" s="18">
        <f>[1]Admin!L39</f>
        <v>1150</v>
      </c>
      <c r="M39" s="18">
        <f>[1]Admin!M39</f>
        <v>0</v>
      </c>
      <c r="N39" s="18">
        <f>[1]Admin!N39</f>
        <v>1150</v>
      </c>
      <c r="O39" s="18">
        <f>[1]Admin!O39</f>
        <v>1139.31</v>
      </c>
      <c r="P39" s="19">
        <f t="shared" si="2"/>
        <v>10.690000000000055</v>
      </c>
    </row>
    <row r="40" spans="1:17" ht="13.15" customHeight="1" x14ac:dyDescent="0.25">
      <c r="A40" s="8" t="s">
        <v>52</v>
      </c>
      <c r="B40" s="18">
        <f>[1]Admin!B40</f>
        <v>0</v>
      </c>
      <c r="C40" s="18">
        <f>[1]Admin!C40</f>
        <v>0</v>
      </c>
      <c r="D40" s="18">
        <f>[1]Admin!D40</f>
        <v>0</v>
      </c>
      <c r="E40" s="18">
        <f>[1]Admin!E40</f>
        <v>0</v>
      </c>
      <c r="F40" s="18">
        <f>[1]Admin!F40</f>
        <v>0</v>
      </c>
      <c r="G40" s="18">
        <f>[1]Admin!G40</f>
        <v>0</v>
      </c>
      <c r="H40" s="18">
        <f>[1]Admin!H40</f>
        <v>0</v>
      </c>
      <c r="I40" s="18">
        <f>[1]Admin!I40</f>
        <v>0</v>
      </c>
      <c r="J40" s="18">
        <f>[1]Admin!J40</f>
        <v>0</v>
      </c>
      <c r="K40" s="18">
        <f>[1]Admin!K40</f>
        <v>0</v>
      </c>
      <c r="L40" s="18">
        <f>[1]Admin!L40</f>
        <v>0</v>
      </c>
      <c r="M40" s="18">
        <f>[1]Admin!M40</f>
        <v>0</v>
      </c>
      <c r="N40" s="18">
        <f>[1]Admin!N40</f>
        <v>0</v>
      </c>
      <c r="O40" s="18">
        <f>[1]Admin!O40</f>
        <v>0</v>
      </c>
      <c r="P40" s="19">
        <f t="shared" si="2"/>
        <v>0</v>
      </c>
    </row>
    <row r="41" spans="1:17" ht="13.15" customHeight="1" x14ac:dyDescent="0.25">
      <c r="A41" s="8" t="s">
        <v>53</v>
      </c>
      <c r="B41" s="18">
        <f>[1]Admin!B41</f>
        <v>0</v>
      </c>
      <c r="C41" s="18">
        <f>[1]Admin!C41</f>
        <v>0</v>
      </c>
      <c r="D41" s="18">
        <f>[1]Admin!D41</f>
        <v>0</v>
      </c>
      <c r="E41" s="18">
        <f>[1]Admin!E41</f>
        <v>0</v>
      </c>
      <c r="F41" s="18">
        <f>[1]Admin!F41</f>
        <v>0</v>
      </c>
      <c r="G41" s="18">
        <f>[1]Admin!G41</f>
        <v>0</v>
      </c>
      <c r="H41" s="18">
        <f>[1]Admin!H41</f>
        <v>0</v>
      </c>
      <c r="I41" s="18">
        <f>[1]Admin!I41</f>
        <v>0</v>
      </c>
      <c r="J41" s="18">
        <f>[1]Admin!J41</f>
        <v>0</v>
      </c>
      <c r="K41" s="18">
        <f>[1]Admin!K41</f>
        <v>0</v>
      </c>
      <c r="L41" s="18">
        <f>[1]Admin!L41</f>
        <v>0</v>
      </c>
      <c r="M41" s="18">
        <f>[1]Admin!M41</f>
        <v>0</v>
      </c>
      <c r="N41" s="18">
        <f>[1]Admin!N41</f>
        <v>0</v>
      </c>
      <c r="O41" s="18">
        <f>[1]Admin!O41</f>
        <v>0</v>
      </c>
      <c r="P41" s="19">
        <f t="shared" si="2"/>
        <v>0</v>
      </c>
    </row>
    <row r="42" spans="1:17" ht="13.15" customHeight="1" x14ac:dyDescent="0.25">
      <c r="A42" s="8" t="s">
        <v>54</v>
      </c>
      <c r="B42" s="18">
        <f>[1]Admin!B42</f>
        <v>0</v>
      </c>
      <c r="C42" s="18">
        <f>[1]Admin!C42</f>
        <v>0</v>
      </c>
      <c r="D42" s="18">
        <f>[1]Admin!D42</f>
        <v>0</v>
      </c>
      <c r="E42" s="18">
        <f>[1]Admin!E42</f>
        <v>0</v>
      </c>
      <c r="F42" s="18">
        <f>[1]Admin!F42</f>
        <v>0</v>
      </c>
      <c r="G42" s="18">
        <f>[1]Admin!G42</f>
        <v>0</v>
      </c>
      <c r="H42" s="18">
        <f>[1]Admin!H42</f>
        <v>0</v>
      </c>
      <c r="I42" s="18">
        <f>[1]Admin!I42</f>
        <v>0</v>
      </c>
      <c r="J42" s="18">
        <f>[1]Admin!J42</f>
        <v>0</v>
      </c>
      <c r="K42" s="18">
        <f>[1]Admin!K42</f>
        <v>0</v>
      </c>
      <c r="L42" s="18">
        <f>[1]Admin!L42</f>
        <v>0</v>
      </c>
      <c r="M42" s="18">
        <f>[1]Admin!M42</f>
        <v>0</v>
      </c>
      <c r="N42" s="18">
        <f>[1]Admin!N42</f>
        <v>0</v>
      </c>
      <c r="O42" s="18">
        <f>[1]Admin!O42</f>
        <v>0</v>
      </c>
      <c r="P42" s="19">
        <f t="shared" si="2"/>
        <v>0</v>
      </c>
    </row>
    <row r="43" spans="1:17" ht="13.15" customHeight="1" x14ac:dyDescent="0.25">
      <c r="A43" s="8" t="s">
        <v>55</v>
      </c>
      <c r="B43" s="18">
        <f>[1]Admin!B43</f>
        <v>0</v>
      </c>
      <c r="C43" s="18">
        <f>[1]Admin!C43</f>
        <v>0</v>
      </c>
      <c r="D43" s="18">
        <f>[1]Admin!D43</f>
        <v>0</v>
      </c>
      <c r="E43" s="18">
        <f>[1]Admin!E43</f>
        <v>0</v>
      </c>
      <c r="F43" s="18">
        <f>[1]Admin!F43</f>
        <v>0</v>
      </c>
      <c r="G43" s="18">
        <f>[1]Admin!G43</f>
        <v>0</v>
      </c>
      <c r="H43" s="18">
        <f>[1]Admin!H43</f>
        <v>17300</v>
      </c>
      <c r="I43" s="18">
        <f>[1]Admin!I43</f>
        <v>0</v>
      </c>
      <c r="J43" s="18">
        <f>[1]Admin!J43</f>
        <v>0</v>
      </c>
      <c r="K43" s="18">
        <f>[1]Admin!K43</f>
        <v>0</v>
      </c>
      <c r="L43" s="18">
        <f>[1]Admin!L43</f>
        <v>0</v>
      </c>
      <c r="M43" s="18">
        <f>[1]Admin!M43</f>
        <v>0</v>
      </c>
      <c r="N43" s="18">
        <f>[1]Admin!N43</f>
        <v>17300</v>
      </c>
      <c r="O43" s="18">
        <f>[1]Admin!O43</f>
        <v>17300</v>
      </c>
      <c r="P43" s="19">
        <f t="shared" si="2"/>
        <v>0</v>
      </c>
    </row>
    <row r="44" spans="1:17" ht="13.15" customHeight="1" x14ac:dyDescent="0.25">
      <c r="A44" s="8" t="s">
        <v>56</v>
      </c>
      <c r="B44" s="18">
        <f>[1]Admin!B44</f>
        <v>0</v>
      </c>
      <c r="C44" s="18">
        <f>[1]Admin!C44</f>
        <v>60.02</v>
      </c>
      <c r="D44" s="18">
        <f>[1]Admin!D44</f>
        <v>44.08</v>
      </c>
      <c r="E44" s="18">
        <f>[1]Admin!E44</f>
        <v>44.9</v>
      </c>
      <c r="F44" s="18">
        <f>[1]Admin!F44</f>
        <v>165.27</v>
      </c>
      <c r="G44" s="18">
        <f>[1]Admin!G44</f>
        <v>48.29</v>
      </c>
      <c r="H44" s="18">
        <f>[1]Admin!H44</f>
        <v>49.7</v>
      </c>
      <c r="I44" s="18">
        <f>[1]Admin!I44</f>
        <v>50</v>
      </c>
      <c r="J44" s="18">
        <f>[1]Admin!J44</f>
        <v>50</v>
      </c>
      <c r="K44" s="18">
        <f>[1]Admin!K44</f>
        <v>50</v>
      </c>
      <c r="L44" s="18">
        <f>[1]Admin!L44</f>
        <v>50</v>
      </c>
      <c r="M44" s="18">
        <f>[1]Admin!M44</f>
        <v>50</v>
      </c>
      <c r="N44" s="18">
        <f>[1]Admin!N44</f>
        <v>662.26</v>
      </c>
      <c r="O44" s="18">
        <f>[1]Admin!O44</f>
        <v>662.26</v>
      </c>
      <c r="P44" s="19">
        <f t="shared" si="2"/>
        <v>0</v>
      </c>
    </row>
    <row r="45" spans="1:17" ht="13.15" customHeight="1" x14ac:dyDescent="0.25">
      <c r="A45" s="8" t="s">
        <v>57</v>
      </c>
      <c r="B45" s="18">
        <f>[1]Admin!B45</f>
        <v>0</v>
      </c>
      <c r="C45" s="18">
        <f>[1]Admin!C45</f>
        <v>0</v>
      </c>
      <c r="D45" s="18">
        <f>[1]Admin!D45</f>
        <v>0</v>
      </c>
      <c r="E45" s="18">
        <f>[1]Admin!E45</f>
        <v>0</v>
      </c>
      <c r="F45" s="18">
        <f>[1]Admin!F45</f>
        <v>0</v>
      </c>
      <c r="G45" s="18">
        <f>[1]Admin!G45</f>
        <v>0</v>
      </c>
      <c r="H45" s="18">
        <f>[1]Admin!H45</f>
        <v>0</v>
      </c>
      <c r="I45" s="18">
        <f>[1]Admin!I45</f>
        <v>0</v>
      </c>
      <c r="J45" s="18">
        <f>[1]Admin!J45</f>
        <v>0</v>
      </c>
      <c r="K45" s="18">
        <f>[1]Admin!K45</f>
        <v>0</v>
      </c>
      <c r="L45" s="18">
        <f>[1]Admin!L45</f>
        <v>0</v>
      </c>
      <c r="M45" s="18">
        <f>[1]Admin!M45</f>
        <v>0</v>
      </c>
      <c r="N45" s="18">
        <f>[1]Admin!N45</f>
        <v>0</v>
      </c>
      <c r="O45" s="18">
        <f>[1]Admin!O45</f>
        <v>0</v>
      </c>
      <c r="P45" s="19">
        <f t="shared" si="2"/>
        <v>0</v>
      </c>
    </row>
    <row r="46" spans="1:17" ht="13.15" customHeight="1" x14ac:dyDescent="0.25">
      <c r="A46" s="8" t="s">
        <v>58</v>
      </c>
      <c r="B46" s="18">
        <f>[1]Admin!B46</f>
        <v>0</v>
      </c>
      <c r="C46" s="18">
        <f>[1]Admin!C46</f>
        <v>0</v>
      </c>
      <c r="D46" s="18">
        <f>[1]Admin!D46</f>
        <v>0</v>
      </c>
      <c r="E46" s="18">
        <f>[1]Admin!E46</f>
        <v>0</v>
      </c>
      <c r="F46" s="18">
        <f>[1]Admin!F46</f>
        <v>0</v>
      </c>
      <c r="G46" s="18">
        <f>[1]Admin!G46</f>
        <v>0</v>
      </c>
      <c r="H46" s="18">
        <f>[1]Admin!H46</f>
        <v>0</v>
      </c>
      <c r="I46" s="18">
        <f>[1]Admin!I46</f>
        <v>70</v>
      </c>
      <c r="J46" s="18">
        <f>[1]Admin!J46</f>
        <v>0</v>
      </c>
      <c r="K46" s="18">
        <f>[1]Admin!K46</f>
        <v>359</v>
      </c>
      <c r="L46" s="18">
        <f>[1]Admin!L46</f>
        <v>0</v>
      </c>
      <c r="M46" s="18">
        <f>[1]Admin!M46</f>
        <v>0</v>
      </c>
      <c r="N46" s="18">
        <f>[1]Admin!N46</f>
        <v>429</v>
      </c>
      <c r="O46" s="18">
        <f>[1]Admin!O46</f>
        <v>429</v>
      </c>
      <c r="P46" s="19">
        <f t="shared" si="2"/>
        <v>0</v>
      </c>
    </row>
    <row r="47" spans="1:17" ht="13.15" customHeight="1" x14ac:dyDescent="0.25">
      <c r="A47" s="8" t="s">
        <v>59</v>
      </c>
      <c r="B47" s="18">
        <f>[1]Admin!B47</f>
        <v>0</v>
      </c>
      <c r="C47" s="18">
        <f>[1]Admin!C47</f>
        <v>0</v>
      </c>
      <c r="D47" s="18">
        <f>[1]Admin!D47</f>
        <v>0</v>
      </c>
      <c r="E47" s="18">
        <f>[1]Admin!E47</f>
        <v>0</v>
      </c>
      <c r="F47" s="18">
        <f>[1]Admin!F47</f>
        <v>0</v>
      </c>
      <c r="G47" s="18">
        <f>[1]Admin!G47</f>
        <v>0</v>
      </c>
      <c r="H47" s="18">
        <f>[1]Admin!H47</f>
        <v>0</v>
      </c>
      <c r="I47" s="18">
        <f>[1]Admin!I47</f>
        <v>0</v>
      </c>
      <c r="J47" s="18">
        <f>[1]Admin!J47</f>
        <v>0</v>
      </c>
      <c r="K47" s="18">
        <f>[1]Admin!K47</f>
        <v>0</v>
      </c>
      <c r="L47" s="18">
        <f>[1]Admin!L47</f>
        <v>0</v>
      </c>
      <c r="M47" s="18">
        <f>[1]Admin!M47</f>
        <v>0</v>
      </c>
      <c r="N47" s="18">
        <f>[1]Admin!N47</f>
        <v>0</v>
      </c>
      <c r="O47" s="18">
        <f>[1]Admin!O47</f>
        <v>0</v>
      </c>
      <c r="P47" s="19">
        <f t="shared" si="2"/>
        <v>0</v>
      </c>
    </row>
    <row r="48" spans="1:17" ht="13.15" customHeight="1" x14ac:dyDescent="0.25">
      <c r="A48" s="8" t="s">
        <v>60</v>
      </c>
      <c r="B48" s="18">
        <f>[1]Admin!B48</f>
        <v>0</v>
      </c>
      <c r="C48" s="18">
        <f>[1]Admin!C48</f>
        <v>0</v>
      </c>
      <c r="D48" s="18">
        <f>[1]Admin!D48</f>
        <v>0</v>
      </c>
      <c r="E48" s="18">
        <f>[1]Admin!E48</f>
        <v>0</v>
      </c>
      <c r="F48" s="18">
        <f>[1]Admin!F48</f>
        <v>0</v>
      </c>
      <c r="G48" s="18">
        <f>[1]Admin!G48</f>
        <v>0</v>
      </c>
      <c r="H48" s="18">
        <f>[1]Admin!H48</f>
        <v>0</v>
      </c>
      <c r="I48" s="18">
        <f>[1]Admin!I48</f>
        <v>0</v>
      </c>
      <c r="J48" s="18">
        <f>[1]Admin!J48</f>
        <v>0</v>
      </c>
      <c r="K48" s="18">
        <f>[1]Admin!K48</f>
        <v>0</v>
      </c>
      <c r="L48" s="18">
        <f>[1]Admin!L48</f>
        <v>0</v>
      </c>
      <c r="M48" s="18">
        <f>[1]Admin!M48</f>
        <v>0</v>
      </c>
      <c r="N48" s="18">
        <f>[1]Admin!N48</f>
        <v>0</v>
      </c>
      <c r="O48" s="18">
        <f>[1]Admin!O48</f>
        <v>0</v>
      </c>
      <c r="P48" s="19">
        <f t="shared" si="2"/>
        <v>0</v>
      </c>
    </row>
    <row r="49" spans="1:16" ht="13.15" customHeight="1" x14ac:dyDescent="0.25">
      <c r="A49" s="8" t="s">
        <v>61</v>
      </c>
      <c r="B49" s="18">
        <f>[1]Admin!B49</f>
        <v>0</v>
      </c>
      <c r="C49" s="18">
        <f>[1]Admin!C49</f>
        <v>0</v>
      </c>
      <c r="D49" s="18">
        <f>[1]Admin!D49</f>
        <v>0</v>
      </c>
      <c r="E49" s="18">
        <f>[1]Admin!E49</f>
        <v>0</v>
      </c>
      <c r="F49" s="18">
        <f>[1]Admin!F49</f>
        <v>0</v>
      </c>
      <c r="G49" s="18">
        <f>[1]Admin!G49</f>
        <v>0</v>
      </c>
      <c r="H49" s="18">
        <f>[1]Admin!H49</f>
        <v>0</v>
      </c>
      <c r="I49" s="18">
        <f>[1]Admin!I49</f>
        <v>0</v>
      </c>
      <c r="J49" s="18">
        <f>[1]Admin!J49</f>
        <v>0</v>
      </c>
      <c r="K49" s="18">
        <f>[1]Admin!K49</f>
        <v>0</v>
      </c>
      <c r="L49" s="18">
        <f>[1]Admin!L49</f>
        <v>0</v>
      </c>
      <c r="M49" s="18">
        <f>[1]Admin!M49</f>
        <v>0</v>
      </c>
      <c r="N49" s="18">
        <f>[1]Admin!N49</f>
        <v>0</v>
      </c>
      <c r="O49" s="18">
        <f>[1]Admin!O49</f>
        <v>0</v>
      </c>
      <c r="P49" s="19">
        <f t="shared" si="2"/>
        <v>0</v>
      </c>
    </row>
    <row r="50" spans="1:16" ht="13.15" customHeight="1" x14ac:dyDescent="0.25">
      <c r="A50" s="8" t="s">
        <v>62</v>
      </c>
      <c r="B50" s="18">
        <f>[1]Admin!B50</f>
        <v>0</v>
      </c>
      <c r="C50" s="18">
        <f>[1]Admin!C50</f>
        <v>0</v>
      </c>
      <c r="D50" s="18">
        <f>[1]Admin!D50</f>
        <v>0</v>
      </c>
      <c r="E50" s="18">
        <f>[1]Admin!E50</f>
        <v>0</v>
      </c>
      <c r="F50" s="18">
        <f>[1]Admin!F50</f>
        <v>0</v>
      </c>
      <c r="G50" s="18">
        <f>[1]Admin!G50</f>
        <v>0</v>
      </c>
      <c r="H50" s="18">
        <f>[1]Admin!H50</f>
        <v>0</v>
      </c>
      <c r="I50" s="18">
        <f>[1]Admin!I50</f>
        <v>0</v>
      </c>
      <c r="J50" s="18">
        <f>[1]Admin!J50</f>
        <v>0</v>
      </c>
      <c r="K50" s="18">
        <f>[1]Admin!K50</f>
        <v>0</v>
      </c>
      <c r="L50" s="18">
        <f>[1]Admin!L50</f>
        <v>0</v>
      </c>
      <c r="M50" s="18">
        <f>[1]Admin!M50</f>
        <v>0</v>
      </c>
      <c r="N50" s="18">
        <f>[1]Admin!N50</f>
        <v>0</v>
      </c>
      <c r="O50" s="18">
        <f>[1]Admin!O50</f>
        <v>0</v>
      </c>
      <c r="P50" s="19">
        <f t="shared" si="2"/>
        <v>0</v>
      </c>
    </row>
    <row r="51" spans="1:16" ht="13.15" customHeight="1" x14ac:dyDescent="0.25">
      <c r="A51" s="8" t="s">
        <v>63</v>
      </c>
      <c r="B51" s="18">
        <f>[1]Admin!B51</f>
        <v>0</v>
      </c>
      <c r="C51" s="18">
        <f>[1]Admin!C51</f>
        <v>0</v>
      </c>
      <c r="D51" s="18">
        <f>[1]Admin!D51</f>
        <v>0</v>
      </c>
      <c r="E51" s="18">
        <f>[1]Admin!E51</f>
        <v>0</v>
      </c>
      <c r="F51" s="18">
        <f>[1]Admin!F51</f>
        <v>0</v>
      </c>
      <c r="G51" s="18">
        <f>[1]Admin!G51</f>
        <v>0</v>
      </c>
      <c r="H51" s="18">
        <f>[1]Admin!H51</f>
        <v>0</v>
      </c>
      <c r="I51" s="18">
        <f>[1]Admin!I51</f>
        <v>0</v>
      </c>
      <c r="J51" s="18">
        <f>[1]Admin!J51</f>
        <v>0</v>
      </c>
      <c r="K51" s="18">
        <f>[1]Admin!K51</f>
        <v>0</v>
      </c>
      <c r="L51" s="18">
        <f>[1]Admin!L51</f>
        <v>0</v>
      </c>
      <c r="M51" s="18">
        <f>[1]Admin!M51</f>
        <v>0</v>
      </c>
      <c r="N51" s="18">
        <f>[1]Admin!N51</f>
        <v>0</v>
      </c>
      <c r="O51" s="18">
        <f>[1]Admin!O51</f>
        <v>0</v>
      </c>
      <c r="P51" s="19">
        <f t="shared" si="2"/>
        <v>0</v>
      </c>
    </row>
    <row r="52" spans="1:16" ht="13.15" customHeight="1" x14ac:dyDescent="0.25">
      <c r="A52" s="8" t="s">
        <v>64</v>
      </c>
      <c r="B52" s="18">
        <f>[1]Admin!B52</f>
        <v>0</v>
      </c>
      <c r="C52" s="18">
        <f>[1]Admin!C52</f>
        <v>38.770000000000003</v>
      </c>
      <c r="D52" s="18">
        <f>[1]Admin!D52</f>
        <v>0</v>
      </c>
      <c r="E52" s="18">
        <f>[1]Admin!E52</f>
        <v>0</v>
      </c>
      <c r="F52" s="18">
        <f>[1]Admin!F52</f>
        <v>48.75</v>
      </c>
      <c r="G52" s="18">
        <f>[1]Admin!G52</f>
        <v>4500</v>
      </c>
      <c r="H52" s="18">
        <f>[1]Admin!H52</f>
        <v>0</v>
      </c>
      <c r="I52" s="18">
        <f>[1]Admin!I52</f>
        <v>0</v>
      </c>
      <c r="J52" s="18">
        <f>[1]Admin!J52</f>
        <v>0</v>
      </c>
      <c r="K52" s="18">
        <f>[1]Admin!K52</f>
        <v>0</v>
      </c>
      <c r="L52" s="18">
        <f>[1]Admin!L52</f>
        <v>0</v>
      </c>
      <c r="M52" s="18">
        <f>[1]Admin!M52</f>
        <v>0</v>
      </c>
      <c r="N52" s="18">
        <f>[1]Admin!N52</f>
        <v>4587.5200000000004</v>
      </c>
      <c r="O52" s="18">
        <f>[1]Admin!O52</f>
        <v>4119.5200000000004</v>
      </c>
      <c r="P52" s="19">
        <f t="shared" si="2"/>
        <v>468</v>
      </c>
    </row>
    <row r="53" spans="1:16" ht="13.15" customHeight="1" x14ac:dyDescent="0.25">
      <c r="A53" s="8" t="s">
        <v>65</v>
      </c>
      <c r="B53" s="18">
        <f>[1]Admin!B53</f>
        <v>0</v>
      </c>
      <c r="C53" s="18">
        <f>[1]Admin!C53</f>
        <v>0</v>
      </c>
      <c r="D53" s="18">
        <f>[1]Admin!D53</f>
        <v>0</v>
      </c>
      <c r="E53" s="18">
        <f>[1]Admin!E53</f>
        <v>0</v>
      </c>
      <c r="F53" s="18">
        <f>[1]Admin!F53</f>
        <v>0</v>
      </c>
      <c r="G53" s="18">
        <f>[1]Admin!G53</f>
        <v>0</v>
      </c>
      <c r="H53" s="18">
        <f>[1]Admin!H53</f>
        <v>0</v>
      </c>
      <c r="I53" s="18">
        <f>[1]Admin!I53</f>
        <v>0</v>
      </c>
      <c r="J53" s="18">
        <f>[1]Admin!J53</f>
        <v>0</v>
      </c>
      <c r="K53" s="18">
        <f>[1]Admin!K53</f>
        <v>0</v>
      </c>
      <c r="L53" s="18">
        <f>[1]Admin!L53</f>
        <v>0</v>
      </c>
      <c r="M53" s="18">
        <f>[1]Admin!M53</f>
        <v>0</v>
      </c>
      <c r="N53" s="18">
        <f>[1]Admin!N53</f>
        <v>0</v>
      </c>
      <c r="O53" s="18">
        <f>[1]Admin!O53</f>
        <v>0</v>
      </c>
      <c r="P53" s="19">
        <f t="shared" si="2"/>
        <v>0</v>
      </c>
    </row>
    <row r="54" spans="1:16" ht="13.15" customHeight="1" x14ac:dyDescent="0.25">
      <c r="A54" s="8" t="s">
        <v>66</v>
      </c>
      <c r="B54" s="18">
        <f>[1]Admin!B54</f>
        <v>0</v>
      </c>
      <c r="C54" s="18">
        <f>[1]Admin!C54</f>
        <v>0</v>
      </c>
      <c r="D54" s="18">
        <f>[1]Admin!D54</f>
        <v>0</v>
      </c>
      <c r="E54" s="18">
        <f>[1]Admin!E54</f>
        <v>0</v>
      </c>
      <c r="F54" s="18">
        <f>[1]Admin!F54</f>
        <v>0</v>
      </c>
      <c r="G54" s="18">
        <f>[1]Admin!G54</f>
        <v>0</v>
      </c>
      <c r="H54" s="18">
        <f>[1]Admin!H54</f>
        <v>0</v>
      </c>
      <c r="I54" s="18">
        <f>[1]Admin!I54</f>
        <v>0</v>
      </c>
      <c r="J54" s="18">
        <f>[1]Admin!J54</f>
        <v>0</v>
      </c>
      <c r="K54" s="18">
        <f>[1]Admin!K54</f>
        <v>0</v>
      </c>
      <c r="L54" s="18">
        <f>[1]Admin!L54</f>
        <v>0</v>
      </c>
      <c r="M54" s="18">
        <f>[1]Admin!M54</f>
        <v>0</v>
      </c>
      <c r="N54" s="18">
        <f>[1]Admin!N54</f>
        <v>0</v>
      </c>
      <c r="O54" s="18">
        <f>[1]Admin!O54</f>
        <v>0</v>
      </c>
      <c r="P54" s="19">
        <f t="shared" si="2"/>
        <v>0</v>
      </c>
    </row>
    <row r="55" spans="1:16" ht="13.15" customHeight="1" x14ac:dyDescent="0.25">
      <c r="A55" s="8" t="s">
        <v>67</v>
      </c>
      <c r="B55" s="18">
        <f>[1]Admin!B55</f>
        <v>0</v>
      </c>
      <c r="C55" s="18">
        <f>[1]Admin!C55</f>
        <v>0</v>
      </c>
      <c r="D55" s="18">
        <f>[1]Admin!D55</f>
        <v>0</v>
      </c>
      <c r="E55" s="18">
        <f>[1]Admin!E55</f>
        <v>0</v>
      </c>
      <c r="F55" s="18">
        <f>[1]Admin!F55</f>
        <v>0</v>
      </c>
      <c r="G55" s="18">
        <f>[1]Admin!G55</f>
        <v>0</v>
      </c>
      <c r="H55" s="18">
        <f>[1]Admin!H55</f>
        <v>0</v>
      </c>
      <c r="I55" s="18">
        <f>[1]Admin!I55</f>
        <v>0</v>
      </c>
      <c r="J55" s="18">
        <f>[1]Admin!J55</f>
        <v>0</v>
      </c>
      <c r="K55" s="18">
        <f>[1]Admin!K55</f>
        <v>0</v>
      </c>
      <c r="L55" s="18">
        <f>[1]Admin!L55</f>
        <v>0</v>
      </c>
      <c r="M55" s="18">
        <f>[1]Admin!M55</f>
        <v>0</v>
      </c>
      <c r="N55" s="18">
        <f>[1]Admin!N55</f>
        <v>0</v>
      </c>
      <c r="O55" s="18">
        <f>[1]Admin!O55</f>
        <v>0</v>
      </c>
      <c r="P55" s="19">
        <f t="shared" si="2"/>
        <v>0</v>
      </c>
    </row>
    <row r="56" spans="1:16" ht="13.15" customHeight="1" x14ac:dyDescent="0.25">
      <c r="A56" s="8" t="s">
        <v>68</v>
      </c>
      <c r="B56" s="18">
        <f>[1]Admin!B56</f>
        <v>0</v>
      </c>
      <c r="C56" s="18">
        <f>[1]Admin!C56</f>
        <v>0</v>
      </c>
      <c r="D56" s="18">
        <f>[1]Admin!D56</f>
        <v>0</v>
      </c>
      <c r="E56" s="18">
        <f>[1]Admin!E56</f>
        <v>0</v>
      </c>
      <c r="F56" s="18">
        <f>[1]Admin!F56</f>
        <v>0</v>
      </c>
      <c r="G56" s="18">
        <f>[1]Admin!G56</f>
        <v>0</v>
      </c>
      <c r="H56" s="18">
        <f>[1]Admin!H56</f>
        <v>0</v>
      </c>
      <c r="I56" s="18">
        <f>[1]Admin!I56</f>
        <v>0</v>
      </c>
      <c r="J56" s="18">
        <f>[1]Admin!J56</f>
        <v>0</v>
      </c>
      <c r="K56" s="18">
        <f>[1]Admin!K56</f>
        <v>0</v>
      </c>
      <c r="L56" s="18">
        <f>[1]Admin!L56</f>
        <v>0</v>
      </c>
      <c r="M56" s="18">
        <f>[1]Admin!M56</f>
        <v>0</v>
      </c>
      <c r="N56" s="18">
        <f>[1]Admin!N56</f>
        <v>0</v>
      </c>
      <c r="O56" s="18">
        <f>[1]Admin!O56</f>
        <v>0</v>
      </c>
      <c r="P56" s="19">
        <f t="shared" si="2"/>
        <v>0</v>
      </c>
    </row>
    <row r="57" spans="1:16" ht="13.15" customHeight="1" x14ac:dyDescent="0.25">
      <c r="A57" s="8" t="s">
        <v>69</v>
      </c>
      <c r="B57" s="18">
        <f>[1]Admin!B57</f>
        <v>0</v>
      </c>
      <c r="C57" s="18">
        <f>[1]Admin!C57</f>
        <v>0</v>
      </c>
      <c r="D57" s="18">
        <f>[1]Admin!D57</f>
        <v>0</v>
      </c>
      <c r="E57" s="18">
        <f>[1]Admin!E57</f>
        <v>0</v>
      </c>
      <c r="F57" s="18">
        <f>[1]Admin!F57</f>
        <v>0</v>
      </c>
      <c r="G57" s="18">
        <f>[1]Admin!G57</f>
        <v>0</v>
      </c>
      <c r="H57" s="18">
        <f>[1]Admin!H57</f>
        <v>0</v>
      </c>
      <c r="I57" s="18">
        <f>[1]Admin!I57</f>
        <v>0</v>
      </c>
      <c r="J57" s="18">
        <f>[1]Admin!J57</f>
        <v>0</v>
      </c>
      <c r="K57" s="18">
        <f>[1]Admin!K57</f>
        <v>0</v>
      </c>
      <c r="L57" s="18">
        <f>[1]Admin!L57</f>
        <v>0</v>
      </c>
      <c r="M57" s="18">
        <f>[1]Admin!M57</f>
        <v>0</v>
      </c>
      <c r="N57" s="18">
        <f>[1]Admin!N57</f>
        <v>0</v>
      </c>
      <c r="O57" s="18">
        <f>[1]Admin!O57</f>
        <v>0</v>
      </c>
      <c r="P57" s="19">
        <f t="shared" si="2"/>
        <v>0</v>
      </c>
    </row>
    <row r="58" spans="1:16" ht="13.15" customHeight="1" x14ac:dyDescent="0.25">
      <c r="A58" s="8" t="s">
        <v>70</v>
      </c>
      <c r="B58" s="18">
        <f>[1]Admin!B58</f>
        <v>0</v>
      </c>
      <c r="C58" s="18">
        <f>[1]Admin!C58</f>
        <v>0</v>
      </c>
      <c r="D58" s="18">
        <f>[1]Admin!D58</f>
        <v>0</v>
      </c>
      <c r="E58" s="18">
        <f>[1]Admin!E58</f>
        <v>0</v>
      </c>
      <c r="F58" s="18">
        <f>[1]Admin!F58</f>
        <v>0</v>
      </c>
      <c r="G58" s="18">
        <f>[1]Admin!G58</f>
        <v>0</v>
      </c>
      <c r="H58" s="18">
        <f>[1]Admin!H58</f>
        <v>0</v>
      </c>
      <c r="I58" s="18">
        <f>[1]Admin!I58</f>
        <v>0</v>
      </c>
      <c r="J58" s="18">
        <f>[1]Admin!J58</f>
        <v>0</v>
      </c>
      <c r="K58" s="18">
        <f>[1]Admin!K58</f>
        <v>0</v>
      </c>
      <c r="L58" s="18">
        <f>[1]Admin!L58</f>
        <v>0</v>
      </c>
      <c r="M58" s="18">
        <f>[1]Admin!M58</f>
        <v>0</v>
      </c>
      <c r="N58" s="18">
        <f>[1]Admin!N58</f>
        <v>0</v>
      </c>
      <c r="O58" s="18">
        <f>[1]Admin!O58</f>
        <v>0</v>
      </c>
      <c r="P58" s="19">
        <f t="shared" si="2"/>
        <v>0</v>
      </c>
    </row>
    <row r="59" spans="1:16" ht="13.15" customHeight="1" x14ac:dyDescent="0.25">
      <c r="A59" s="8" t="s">
        <v>71</v>
      </c>
      <c r="B59" s="18">
        <f>[1]Admin!B59</f>
        <v>0</v>
      </c>
      <c r="C59" s="18">
        <f>[1]Admin!C59</f>
        <v>0</v>
      </c>
      <c r="D59" s="18">
        <f>[1]Admin!D59</f>
        <v>0</v>
      </c>
      <c r="E59" s="18">
        <f>[1]Admin!E59</f>
        <v>0</v>
      </c>
      <c r="F59" s="18">
        <f>[1]Admin!F59</f>
        <v>0</v>
      </c>
      <c r="G59" s="18">
        <f>[1]Admin!G59</f>
        <v>0</v>
      </c>
      <c r="H59" s="18">
        <f>[1]Admin!H59</f>
        <v>0</v>
      </c>
      <c r="I59" s="18">
        <f>[1]Admin!I59</f>
        <v>0</v>
      </c>
      <c r="J59" s="18">
        <f>[1]Admin!J59</f>
        <v>0</v>
      </c>
      <c r="K59" s="18">
        <f>[1]Admin!K59</f>
        <v>0</v>
      </c>
      <c r="L59" s="18">
        <f>[1]Admin!L59</f>
        <v>0</v>
      </c>
      <c r="M59" s="18">
        <f>[1]Admin!M59</f>
        <v>0</v>
      </c>
      <c r="N59" s="18">
        <f>[1]Admin!N59</f>
        <v>0</v>
      </c>
      <c r="O59" s="18">
        <f>[1]Admin!O59</f>
        <v>287.49</v>
      </c>
      <c r="P59" s="19">
        <f t="shared" si="2"/>
        <v>-287.49</v>
      </c>
    </row>
    <row r="60" spans="1:16" ht="13.15" customHeight="1" x14ac:dyDescent="0.25">
      <c r="A60" s="8" t="s">
        <v>72</v>
      </c>
      <c r="B60" s="18">
        <f>[1]Admin!B60</f>
        <v>0</v>
      </c>
      <c r="C60" s="18">
        <f>[1]Admin!C60</f>
        <v>0</v>
      </c>
      <c r="D60" s="18">
        <f>[1]Admin!D60</f>
        <v>0</v>
      </c>
      <c r="E60" s="18">
        <f>[1]Admin!E60</f>
        <v>0</v>
      </c>
      <c r="F60" s="18">
        <f>[1]Admin!F60</f>
        <v>0</v>
      </c>
      <c r="G60" s="18">
        <f>[1]Admin!G60</f>
        <v>0</v>
      </c>
      <c r="H60" s="18">
        <f>[1]Admin!H60</f>
        <v>0</v>
      </c>
      <c r="I60" s="18">
        <f>[1]Admin!I60</f>
        <v>0</v>
      </c>
      <c r="J60" s="18">
        <f>[1]Admin!J60</f>
        <v>0</v>
      </c>
      <c r="K60" s="18">
        <f>[1]Admin!K60</f>
        <v>0</v>
      </c>
      <c r="L60" s="18">
        <f>[1]Admin!L60</f>
        <v>0</v>
      </c>
      <c r="M60" s="18">
        <f>[1]Admin!M60</f>
        <v>0</v>
      </c>
      <c r="N60" s="18">
        <f>[1]Admin!N60</f>
        <v>0</v>
      </c>
      <c r="O60" s="18">
        <f>[1]Admin!O60</f>
        <v>0</v>
      </c>
      <c r="P60" s="19">
        <f t="shared" si="2"/>
        <v>0</v>
      </c>
    </row>
    <row r="61" spans="1:16" ht="13.15" customHeight="1" x14ac:dyDescent="0.25">
      <c r="A61" s="8" t="s">
        <v>73</v>
      </c>
      <c r="B61" s="18">
        <f>[1]Admin!B61</f>
        <v>0</v>
      </c>
      <c r="C61" s="18">
        <f>[1]Admin!C61</f>
        <v>0</v>
      </c>
      <c r="D61" s="18">
        <f>[1]Admin!D61</f>
        <v>0</v>
      </c>
      <c r="E61" s="18">
        <f>[1]Admin!E61</f>
        <v>0</v>
      </c>
      <c r="F61" s="18">
        <f>[1]Admin!F61</f>
        <v>0</v>
      </c>
      <c r="G61" s="18">
        <f>[1]Admin!G61</f>
        <v>0</v>
      </c>
      <c r="H61" s="18">
        <f>[1]Admin!H61</f>
        <v>0</v>
      </c>
      <c r="I61" s="18">
        <f>[1]Admin!I61</f>
        <v>0</v>
      </c>
      <c r="J61" s="18">
        <f>[1]Admin!J61</f>
        <v>0</v>
      </c>
      <c r="K61" s="18">
        <f>[1]Admin!K61</f>
        <v>0</v>
      </c>
      <c r="L61" s="18">
        <f>[1]Admin!L61</f>
        <v>0</v>
      </c>
      <c r="M61" s="18">
        <f>[1]Admin!M61</f>
        <v>0</v>
      </c>
      <c r="N61" s="18">
        <f>[1]Admin!N61</f>
        <v>0</v>
      </c>
      <c r="O61" s="18">
        <f>[1]Admin!O61</f>
        <v>0</v>
      </c>
      <c r="P61" s="19">
        <f t="shared" si="2"/>
        <v>0</v>
      </c>
    </row>
    <row r="62" spans="1:16" ht="13.15" customHeight="1" x14ac:dyDescent="0.25">
      <c r="A62" s="8" t="s">
        <v>74</v>
      </c>
      <c r="B62" s="18">
        <f>[1]Admin!B62</f>
        <v>0</v>
      </c>
      <c r="C62" s="18">
        <f>[1]Admin!C62</f>
        <v>0</v>
      </c>
      <c r="D62" s="18">
        <f>[1]Admin!D62</f>
        <v>0</v>
      </c>
      <c r="E62" s="18">
        <f>[1]Admin!E62</f>
        <v>0</v>
      </c>
      <c r="F62" s="18">
        <f>[1]Admin!F62</f>
        <v>0</v>
      </c>
      <c r="G62" s="18">
        <f>[1]Admin!G62</f>
        <v>0</v>
      </c>
      <c r="H62" s="18">
        <f>[1]Admin!H62</f>
        <v>0</v>
      </c>
      <c r="I62" s="18">
        <f>[1]Admin!I62</f>
        <v>0</v>
      </c>
      <c r="J62" s="18">
        <f>[1]Admin!J62</f>
        <v>0</v>
      </c>
      <c r="K62" s="18">
        <f>[1]Admin!K62</f>
        <v>0</v>
      </c>
      <c r="L62" s="18">
        <f>[1]Admin!L62</f>
        <v>0</v>
      </c>
      <c r="M62" s="18">
        <f>[1]Admin!M62</f>
        <v>0</v>
      </c>
      <c r="N62" s="18">
        <f>[1]Admin!N62</f>
        <v>0</v>
      </c>
      <c r="O62" s="18">
        <f>[1]Admin!O62</f>
        <v>0</v>
      </c>
      <c r="P62" s="19">
        <f t="shared" si="2"/>
        <v>0</v>
      </c>
    </row>
    <row r="63" spans="1:16" ht="13.15" customHeight="1" x14ac:dyDescent="0.25">
      <c r="A63" s="8" t="s">
        <v>75</v>
      </c>
      <c r="B63" s="18">
        <f>[1]Admin!B63</f>
        <v>0</v>
      </c>
      <c r="C63" s="18">
        <f>[1]Admin!C63</f>
        <v>0</v>
      </c>
      <c r="D63" s="18">
        <f>[1]Admin!D63</f>
        <v>0</v>
      </c>
      <c r="E63" s="18">
        <f>[1]Admin!E63</f>
        <v>0</v>
      </c>
      <c r="F63" s="18">
        <f>[1]Admin!F63</f>
        <v>0</v>
      </c>
      <c r="G63" s="18">
        <f>[1]Admin!G63</f>
        <v>0</v>
      </c>
      <c r="H63" s="18">
        <f>[1]Admin!H63</f>
        <v>0</v>
      </c>
      <c r="I63" s="18">
        <f>[1]Admin!I63</f>
        <v>0</v>
      </c>
      <c r="J63" s="18">
        <f>[1]Admin!J63</f>
        <v>0</v>
      </c>
      <c r="K63" s="18">
        <f>[1]Admin!K63</f>
        <v>0</v>
      </c>
      <c r="L63" s="18">
        <f>[1]Admin!L63</f>
        <v>0</v>
      </c>
      <c r="M63" s="18">
        <f>[1]Admin!M63</f>
        <v>0</v>
      </c>
      <c r="N63" s="18">
        <f>[1]Admin!N63</f>
        <v>0</v>
      </c>
      <c r="O63" s="18">
        <f>[1]Admin!O63</f>
        <v>0</v>
      </c>
      <c r="P63" s="19">
        <f t="shared" si="2"/>
        <v>0</v>
      </c>
    </row>
    <row r="64" spans="1:16" ht="13.15" customHeight="1" x14ac:dyDescent="0.25">
      <c r="A64" s="8" t="s">
        <v>76</v>
      </c>
      <c r="B64" s="18">
        <f>[1]Admin!B64</f>
        <v>0</v>
      </c>
      <c r="C64" s="18">
        <f>[1]Admin!C64</f>
        <v>0</v>
      </c>
      <c r="D64" s="18">
        <f>[1]Admin!D64</f>
        <v>0</v>
      </c>
      <c r="E64" s="18">
        <f>[1]Admin!E64</f>
        <v>0</v>
      </c>
      <c r="F64" s="18">
        <f>[1]Admin!F64</f>
        <v>0</v>
      </c>
      <c r="G64" s="18">
        <f>[1]Admin!G64</f>
        <v>0</v>
      </c>
      <c r="H64" s="18">
        <f>[1]Admin!H64</f>
        <v>0</v>
      </c>
      <c r="I64" s="18">
        <f>[1]Admin!I64</f>
        <v>0</v>
      </c>
      <c r="J64" s="18">
        <f>[1]Admin!J64</f>
        <v>0</v>
      </c>
      <c r="K64" s="18">
        <f>[1]Admin!K64</f>
        <v>0</v>
      </c>
      <c r="L64" s="18">
        <f>[1]Admin!L64</f>
        <v>0</v>
      </c>
      <c r="M64" s="18">
        <f>[1]Admin!M64</f>
        <v>0</v>
      </c>
      <c r="N64" s="18">
        <f>[1]Admin!N64</f>
        <v>0</v>
      </c>
      <c r="O64" s="18">
        <f>[1]Admin!O64</f>
        <v>0</v>
      </c>
      <c r="P64" s="19">
        <f t="shared" si="2"/>
        <v>0</v>
      </c>
    </row>
    <row r="65" spans="1:16" ht="13.15" customHeight="1" x14ac:dyDescent="0.25">
      <c r="A65" s="8" t="s">
        <v>77</v>
      </c>
      <c r="B65" s="18">
        <f>[1]Admin!B65</f>
        <v>0</v>
      </c>
      <c r="C65" s="18">
        <f>[1]Admin!C65</f>
        <v>0</v>
      </c>
      <c r="D65" s="18">
        <f>[1]Admin!D65</f>
        <v>0</v>
      </c>
      <c r="E65" s="18">
        <f>[1]Admin!E65</f>
        <v>0</v>
      </c>
      <c r="F65" s="18">
        <f>[1]Admin!F65</f>
        <v>0</v>
      </c>
      <c r="G65" s="18">
        <f>[1]Admin!G65</f>
        <v>0</v>
      </c>
      <c r="H65" s="18">
        <f>[1]Admin!H65</f>
        <v>0</v>
      </c>
      <c r="I65" s="18">
        <f>[1]Admin!I65</f>
        <v>0</v>
      </c>
      <c r="J65" s="18">
        <f>[1]Admin!J65</f>
        <v>0</v>
      </c>
      <c r="K65" s="18">
        <f>[1]Admin!K65</f>
        <v>0</v>
      </c>
      <c r="L65" s="18">
        <f>[1]Admin!L65</f>
        <v>0</v>
      </c>
      <c r="M65" s="18">
        <f>[1]Admin!M65</f>
        <v>0</v>
      </c>
      <c r="N65" s="18">
        <f>[1]Admin!N65</f>
        <v>0</v>
      </c>
      <c r="O65" s="18">
        <f>[1]Admin!O65</f>
        <v>0</v>
      </c>
      <c r="P65" s="19">
        <f t="shared" si="2"/>
        <v>0</v>
      </c>
    </row>
    <row r="66" spans="1:16" ht="13.15" customHeight="1" x14ac:dyDescent="0.25">
      <c r="A66" s="8" t="s">
        <v>78</v>
      </c>
      <c r="B66" s="18">
        <f>[1]Admin!B66</f>
        <v>2213.4779657673494</v>
      </c>
      <c r="C66" s="18">
        <f>[1]Admin!C66</f>
        <v>2213.4779657673494</v>
      </c>
      <c r="D66" s="18">
        <f>[1]Admin!D66</f>
        <v>2213.4779657673494</v>
      </c>
      <c r="E66" s="18">
        <f>[1]Admin!E66</f>
        <v>2213.4779657673494</v>
      </c>
      <c r="F66" s="18">
        <f>[1]Admin!F66</f>
        <v>2213.4779657673494</v>
      </c>
      <c r="G66" s="18">
        <f>[1]Admin!G66</f>
        <v>2213.4779657673494</v>
      </c>
      <c r="H66" s="18">
        <f>[1]Admin!H66</f>
        <v>2213.4779657673494</v>
      </c>
      <c r="I66" s="18">
        <f>[1]Admin!I66</f>
        <v>2213.4779657673494</v>
      </c>
      <c r="J66" s="18">
        <f>[1]Admin!J66</f>
        <v>2213.4779657673494</v>
      </c>
      <c r="K66" s="18">
        <f>[1]Admin!K66</f>
        <v>2213.4779657673494</v>
      </c>
      <c r="L66" s="18">
        <f>[1]Admin!L66</f>
        <v>2213.4779657673494</v>
      </c>
      <c r="M66" s="18">
        <f>[1]Admin!M66</f>
        <v>2213.4779657673494</v>
      </c>
      <c r="N66" s="18">
        <f>[1]Admin!N66</f>
        <v>26561.735589208194</v>
      </c>
      <c r="O66" s="18">
        <f>[1]Admin!O66</f>
        <v>24574.82</v>
      </c>
      <c r="P66" s="19">
        <f t="shared" si="2"/>
        <v>1986.9155892081944</v>
      </c>
    </row>
    <row r="67" spans="1:16" ht="12" customHeight="1" thickBot="1" x14ac:dyDescent="0.3">
      <c r="A67" s="8" t="s">
        <v>79</v>
      </c>
      <c r="B67" s="20">
        <f>SUM(B19:B66)</f>
        <v>13475.218053469887</v>
      </c>
      <c r="C67" s="20">
        <f t="shared" ref="C67:O67" si="3">SUM(C19:C66)</f>
        <v>13574.008053469888</v>
      </c>
      <c r="D67" s="20">
        <f t="shared" si="3"/>
        <v>25069.298053469887</v>
      </c>
      <c r="E67" s="20">
        <f t="shared" si="3"/>
        <v>18770.118053469887</v>
      </c>
      <c r="F67" s="20">
        <f t="shared" si="3"/>
        <v>13689.238053469888</v>
      </c>
      <c r="G67" s="20">
        <f t="shared" si="3"/>
        <v>18023.508053469886</v>
      </c>
      <c r="H67" s="20">
        <f t="shared" si="3"/>
        <v>32324.918053469886</v>
      </c>
      <c r="I67" s="20">
        <f t="shared" si="3"/>
        <v>16745.218053469885</v>
      </c>
      <c r="J67" s="20">
        <f t="shared" si="3"/>
        <v>13525.218053469887</v>
      </c>
      <c r="K67" s="20">
        <f t="shared" si="3"/>
        <v>13884.218053469887</v>
      </c>
      <c r="L67" s="20">
        <f t="shared" si="3"/>
        <v>14675.218053469887</v>
      </c>
      <c r="M67" s="20">
        <f t="shared" si="3"/>
        <v>13525.218053469887</v>
      </c>
      <c r="N67" s="20">
        <f t="shared" si="3"/>
        <v>207281.39664163865</v>
      </c>
      <c r="O67" s="20">
        <f t="shared" si="3"/>
        <v>162056.4</v>
      </c>
      <c r="P67" s="23">
        <f t="shared" si="2"/>
        <v>45224.99664163866</v>
      </c>
    </row>
    <row r="68" spans="1:16" ht="13.35" customHeight="1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19"/>
      <c r="P68" s="19"/>
    </row>
    <row r="69" spans="1:16" ht="12.6" customHeight="1" thickBot="1" x14ac:dyDescent="0.3">
      <c r="A69" s="11" t="s">
        <v>80</v>
      </c>
      <c r="B69" s="24">
        <f>B16-B67</f>
        <v>-6475.2180534698873</v>
      </c>
      <c r="C69" s="24">
        <f t="shared" ref="C69:P69" si="4">C16-C67</f>
        <v>-6574.0080534698882</v>
      </c>
      <c r="D69" s="24">
        <f t="shared" si="4"/>
        <v>-18069.298053469887</v>
      </c>
      <c r="E69" s="24">
        <f t="shared" si="4"/>
        <v>-11770.118053469887</v>
      </c>
      <c r="F69" s="24">
        <f t="shared" si="4"/>
        <v>-7189.2380534698877</v>
      </c>
      <c r="G69" s="24">
        <f t="shared" si="4"/>
        <v>-11523.508053469886</v>
      </c>
      <c r="H69" s="24">
        <f t="shared" si="4"/>
        <v>-25824.918053469886</v>
      </c>
      <c r="I69" s="24">
        <f t="shared" si="4"/>
        <v>-10245.218053469885</v>
      </c>
      <c r="J69" s="24">
        <f t="shared" si="4"/>
        <v>-7025.2180534698873</v>
      </c>
      <c r="K69" s="24">
        <f t="shared" si="4"/>
        <v>-7384.2180534698873</v>
      </c>
      <c r="L69" s="24">
        <f t="shared" si="4"/>
        <v>-8175.2180534698873</v>
      </c>
      <c r="M69" s="24">
        <f t="shared" si="4"/>
        <v>-7025.2180534698873</v>
      </c>
      <c r="N69" s="24">
        <f t="shared" si="4"/>
        <v>-127281.39664163865</v>
      </c>
      <c r="O69" s="24">
        <f t="shared" si="4"/>
        <v>-57438.829999999987</v>
      </c>
      <c r="P69" s="24">
        <f t="shared" si="4"/>
        <v>-69842.566641638667</v>
      </c>
    </row>
    <row r="70" spans="1:16" ht="13.35" customHeight="1" thickTop="1" x14ac:dyDescent="0.25"/>
  </sheetData>
  <mergeCells count="2">
    <mergeCell ref="A1:N1"/>
    <mergeCell ref="A2:N2"/>
  </mergeCells>
  <pageMargins left="0.25" right="0.25" top="0.25" bottom="0.25" header="0.5" footer="0.5"/>
  <pageSetup paperSize="143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C3E9-F1A3-4B23-82AD-0D62C3B13FC0}">
  <dimension ref="A1:P72"/>
  <sheetViews>
    <sheetView zoomScale="80" zoomScaleNormal="80" workbookViewId="0">
      <selection activeCell="S32" sqref="S32"/>
    </sheetView>
  </sheetViews>
  <sheetFormatPr defaultRowHeight="13.5" x14ac:dyDescent="0.3"/>
  <cols>
    <col min="1" max="1" width="38.7109375" style="2" bestFit="1" customWidth="1"/>
    <col min="2" max="13" width="12.7109375" style="2" customWidth="1"/>
    <col min="14" max="16" width="12.7109375" style="26" customWidth="1"/>
    <col min="17" max="16384" width="9.140625" style="2"/>
  </cols>
  <sheetData>
    <row r="1" spans="1:16" s="14" customFormat="1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25"/>
      <c r="P1" s="25"/>
    </row>
    <row r="2" spans="1:16" s="14" customFormat="1" ht="12.75" customHeight="1" x14ac:dyDescent="0.25">
      <c r="A2" s="63" t="s">
        <v>83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5"/>
      <c r="P2" s="25"/>
    </row>
    <row r="3" spans="1:16" s="14" customFormat="1" ht="12.75" customHeight="1" x14ac:dyDescent="0.25">
      <c r="A3" s="64" t="s">
        <v>84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25"/>
      <c r="P3" s="25"/>
    </row>
    <row r="4" spans="1:16" ht="39.75" customHeight="1" x14ac:dyDescent="0.3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6" t="s">
        <v>1</v>
      </c>
      <c r="O4" s="7" t="s">
        <v>16</v>
      </c>
      <c r="P4" s="7" t="s">
        <v>17</v>
      </c>
    </row>
    <row r="5" spans="1:16" ht="13.15" customHeight="1" x14ac:dyDescent="0.3">
      <c r="A5" s="8" t="s">
        <v>18</v>
      </c>
    </row>
    <row r="6" spans="1:16" ht="13.15" customHeight="1" x14ac:dyDescent="0.3">
      <c r="A6" s="8" t="s">
        <v>19</v>
      </c>
      <c r="B6" s="18">
        <f>[2]Total!B6</f>
        <v>0</v>
      </c>
      <c r="C6" s="18">
        <f>[2]Total!C6</f>
        <v>0</v>
      </c>
      <c r="D6" s="18">
        <f>[2]Total!D6</f>
        <v>0</v>
      </c>
      <c r="E6" s="18">
        <f>[2]Total!E6</f>
        <v>0</v>
      </c>
      <c r="F6" s="18">
        <f>[2]Total!F6</f>
        <v>0</v>
      </c>
      <c r="G6" s="18">
        <f>[2]Total!G6</f>
        <v>0</v>
      </c>
      <c r="H6" s="18">
        <f>[2]Total!H6</f>
        <v>0</v>
      </c>
      <c r="I6" s="18">
        <f>[2]Total!I6</f>
        <v>0</v>
      </c>
      <c r="J6" s="18">
        <f>[2]Total!J6</f>
        <v>0</v>
      </c>
      <c r="K6" s="18">
        <f>[2]Total!K6</f>
        <v>5000</v>
      </c>
      <c r="L6" s="18">
        <f>[2]Total!L6</f>
        <v>0</v>
      </c>
      <c r="M6" s="18">
        <f>[2]Total!M6</f>
        <v>100</v>
      </c>
      <c r="N6" s="18">
        <f>[2]Total!N6</f>
        <v>5100</v>
      </c>
      <c r="O6" s="18">
        <f>[2]Total!O6</f>
        <v>5100</v>
      </c>
      <c r="P6" s="27">
        <f>N6-O6</f>
        <v>0</v>
      </c>
    </row>
    <row r="7" spans="1:16" ht="13.15" customHeight="1" x14ac:dyDescent="0.3">
      <c r="A7" s="8" t="s">
        <v>20</v>
      </c>
      <c r="B7" s="18">
        <f>[2]Total!B7</f>
        <v>0</v>
      </c>
      <c r="C7" s="18">
        <f>[2]Total!C7</f>
        <v>0</v>
      </c>
      <c r="D7" s="18">
        <f>[2]Total!D7</f>
        <v>0</v>
      </c>
      <c r="E7" s="18">
        <f>[2]Total!E7</f>
        <v>0</v>
      </c>
      <c r="F7" s="18">
        <f>[2]Total!F7</f>
        <v>0</v>
      </c>
      <c r="G7" s="18">
        <f>[2]Total!G7</f>
        <v>0</v>
      </c>
      <c r="H7" s="18">
        <f>[2]Total!H7</f>
        <v>0</v>
      </c>
      <c r="I7" s="18">
        <f>[2]Total!I7</f>
        <v>0</v>
      </c>
      <c r="J7" s="18">
        <f>[2]Total!J7</f>
        <v>0</v>
      </c>
      <c r="K7" s="18">
        <f>[2]Total!K7</f>
        <v>0</v>
      </c>
      <c r="L7" s="18">
        <f>[2]Total!L7</f>
        <v>0</v>
      </c>
      <c r="M7" s="18">
        <f>[2]Total!M7</f>
        <v>0</v>
      </c>
      <c r="N7" s="18">
        <f>[2]Total!N7</f>
        <v>0</v>
      </c>
      <c r="O7" s="18">
        <f>[2]Total!O7</f>
        <v>0</v>
      </c>
      <c r="P7" s="27">
        <f t="shared" ref="P7:P15" si="0">N7-O7</f>
        <v>0</v>
      </c>
    </row>
    <row r="8" spans="1:16" ht="13.15" customHeight="1" x14ac:dyDescent="0.3">
      <c r="A8" s="8" t="s">
        <v>21</v>
      </c>
      <c r="B8" s="18">
        <f>[2]Total!B8</f>
        <v>8309.94</v>
      </c>
      <c r="C8" s="18">
        <f>[2]Total!C8</f>
        <v>0</v>
      </c>
      <c r="D8" s="18">
        <f>[2]Total!D8</f>
        <v>11136.31</v>
      </c>
      <c r="E8" s="18">
        <f>[2]Total!E8</f>
        <v>7219.52</v>
      </c>
      <c r="F8" s="18">
        <f>[2]Total!F8</f>
        <v>104238.1</v>
      </c>
      <c r="G8" s="18">
        <f>[2]Total!G8</f>
        <v>63509.38</v>
      </c>
      <c r="H8" s="18">
        <f>[2]Total!H8</f>
        <v>125055.84</v>
      </c>
      <c r="I8" s="18">
        <f>[2]Total!I8</f>
        <v>86082.07</v>
      </c>
      <c r="J8" s="18">
        <f>[2]Total!J8</f>
        <v>16080.73</v>
      </c>
      <c r="K8" s="18">
        <f>[2]Total!K8</f>
        <v>1450.16</v>
      </c>
      <c r="L8" s="18">
        <f>[2]Total!L8</f>
        <v>5778.45</v>
      </c>
      <c r="M8" s="18">
        <f>[2]Total!M8</f>
        <v>50172.03</v>
      </c>
      <c r="N8" s="18">
        <f>[2]Total!N8</f>
        <v>479032.52999999991</v>
      </c>
      <c r="O8" s="18">
        <f>[2]Total!O8</f>
        <v>379328.52999999997</v>
      </c>
      <c r="P8" s="27">
        <f t="shared" si="0"/>
        <v>99703.999999999942</v>
      </c>
    </row>
    <row r="9" spans="1:16" ht="13.15" customHeight="1" x14ac:dyDescent="0.3">
      <c r="A9" s="8" t="s">
        <v>22</v>
      </c>
      <c r="B9" s="18">
        <f>[2]Total!B9</f>
        <v>153.84</v>
      </c>
      <c r="C9" s="18">
        <f>[2]Total!C9</f>
        <v>0</v>
      </c>
      <c r="D9" s="18">
        <f>[2]Total!D9</f>
        <v>0</v>
      </c>
      <c r="E9" s="18">
        <f>[2]Total!E9</f>
        <v>425</v>
      </c>
      <c r="F9" s="18">
        <f>[2]Total!F9</f>
        <v>0</v>
      </c>
      <c r="G9" s="18">
        <f>[2]Total!G9</f>
        <v>0</v>
      </c>
      <c r="H9" s="18">
        <f>[2]Total!H9</f>
        <v>0</v>
      </c>
      <c r="I9" s="18">
        <f>[2]Total!I9</f>
        <v>0</v>
      </c>
      <c r="J9" s="18">
        <f>[2]Total!J9</f>
        <v>2000</v>
      </c>
      <c r="K9" s="18">
        <f>[2]Total!K9</f>
        <v>0</v>
      </c>
      <c r="L9" s="18">
        <f>[2]Total!L9</f>
        <v>0</v>
      </c>
      <c r="M9" s="18">
        <f>[2]Total!M9</f>
        <v>80.38</v>
      </c>
      <c r="N9" s="18">
        <f>[2]Total!N9</f>
        <v>2659.2200000000003</v>
      </c>
      <c r="O9" s="18">
        <f>[2]Total!O9</f>
        <v>2659.2200000000003</v>
      </c>
      <c r="P9" s="27">
        <f t="shared" si="0"/>
        <v>0</v>
      </c>
    </row>
    <row r="10" spans="1:16" ht="13.15" customHeight="1" x14ac:dyDescent="0.3">
      <c r="A10" s="8" t="s">
        <v>23</v>
      </c>
      <c r="B10" s="18">
        <f>[2]Total!B10</f>
        <v>0</v>
      </c>
      <c r="C10" s="18">
        <f>[2]Total!C10</f>
        <v>0</v>
      </c>
      <c r="D10" s="18">
        <f>[2]Total!D10</f>
        <v>0</v>
      </c>
      <c r="E10" s="18">
        <f>[2]Total!E10</f>
        <v>0</v>
      </c>
      <c r="F10" s="18">
        <f>[2]Total!F10</f>
        <v>0</v>
      </c>
      <c r="G10" s="18">
        <f>[2]Total!G10</f>
        <v>0</v>
      </c>
      <c r="H10" s="18">
        <f>[2]Total!H10</f>
        <v>3657.96</v>
      </c>
      <c r="I10" s="18">
        <f>[2]Total!I10</f>
        <v>1250</v>
      </c>
      <c r="J10" s="18">
        <f>[2]Total!J10</f>
        <v>0</v>
      </c>
      <c r="K10" s="18">
        <f>[2]Total!K10</f>
        <v>0</v>
      </c>
      <c r="L10" s="18">
        <f>[2]Total!L10</f>
        <v>0</v>
      </c>
      <c r="M10" s="18">
        <f>[2]Total!M10</f>
        <v>0</v>
      </c>
      <c r="N10" s="18">
        <f>[2]Total!N10</f>
        <v>4907.96</v>
      </c>
      <c r="O10" s="18">
        <f>[2]Total!O10</f>
        <v>4907.96</v>
      </c>
      <c r="P10" s="27">
        <f t="shared" si="0"/>
        <v>0</v>
      </c>
    </row>
    <row r="11" spans="1:16" ht="13.15" customHeight="1" x14ac:dyDescent="0.3">
      <c r="A11" s="8" t="s">
        <v>24</v>
      </c>
      <c r="B11" s="18">
        <f>[2]Total!B11</f>
        <v>0</v>
      </c>
      <c r="C11" s="18">
        <f>[2]Total!C11</f>
        <v>0</v>
      </c>
      <c r="D11" s="18">
        <f>[2]Total!D11</f>
        <v>0</v>
      </c>
      <c r="E11" s="18">
        <f>[2]Total!E11</f>
        <v>0</v>
      </c>
      <c r="F11" s="18">
        <f>[2]Total!F11</f>
        <v>0</v>
      </c>
      <c r="G11" s="18">
        <f>[2]Total!G11</f>
        <v>0</v>
      </c>
      <c r="H11" s="18">
        <f>[2]Total!H11</f>
        <v>0</v>
      </c>
      <c r="I11" s="18">
        <f>[2]Total!I11</f>
        <v>0</v>
      </c>
      <c r="J11" s="18">
        <f>[2]Total!J11</f>
        <v>0</v>
      </c>
      <c r="K11" s="18">
        <f>[2]Total!K11</f>
        <v>0</v>
      </c>
      <c r="L11" s="18">
        <f>[2]Total!L11</f>
        <v>0</v>
      </c>
      <c r="M11" s="18">
        <f>[2]Total!M11</f>
        <v>0</v>
      </c>
      <c r="N11" s="18">
        <f>[2]Total!N11</f>
        <v>0</v>
      </c>
      <c r="O11" s="18">
        <f>[2]Total!O11</f>
        <v>126163.66</v>
      </c>
      <c r="P11" s="27">
        <f t="shared" si="0"/>
        <v>-126163.66</v>
      </c>
    </row>
    <row r="12" spans="1:16" ht="13.15" customHeight="1" x14ac:dyDescent="0.3">
      <c r="A12" s="8" t="s">
        <v>25</v>
      </c>
      <c r="B12" s="18">
        <f>[2]Total!B12</f>
        <v>0</v>
      </c>
      <c r="C12" s="18">
        <f>[2]Total!C12</f>
        <v>0</v>
      </c>
      <c r="D12" s="18">
        <f>[2]Total!D12</f>
        <v>0</v>
      </c>
      <c r="E12" s="18">
        <f>[2]Total!E12</f>
        <v>0</v>
      </c>
      <c r="F12" s="18">
        <f>[2]Total!F12</f>
        <v>0</v>
      </c>
      <c r="G12" s="18">
        <f>[2]Total!G12</f>
        <v>0</v>
      </c>
      <c r="H12" s="18">
        <f>[2]Total!H12</f>
        <v>0</v>
      </c>
      <c r="I12" s="18">
        <f>[2]Total!I12</f>
        <v>0</v>
      </c>
      <c r="J12" s="18">
        <f>[2]Total!J12</f>
        <v>0</v>
      </c>
      <c r="K12" s="18">
        <f>[2]Total!K12</f>
        <v>0</v>
      </c>
      <c r="L12" s="18">
        <f>[2]Total!L12</f>
        <v>0</v>
      </c>
      <c r="M12" s="18">
        <f>[2]Total!M12</f>
        <v>0</v>
      </c>
      <c r="N12" s="18">
        <f>[2]Total!N12</f>
        <v>0</v>
      </c>
      <c r="O12" s="18">
        <f>[2]Total!O12</f>
        <v>0</v>
      </c>
      <c r="P12" s="27">
        <f t="shared" si="0"/>
        <v>0</v>
      </c>
    </row>
    <row r="13" spans="1:16" ht="13.15" customHeight="1" x14ac:dyDescent="0.3">
      <c r="A13" s="8" t="s">
        <v>26</v>
      </c>
      <c r="B13" s="18">
        <f>[2]Total!B13</f>
        <v>0</v>
      </c>
      <c r="C13" s="18">
        <f>[2]Total!C13</f>
        <v>0</v>
      </c>
      <c r="D13" s="18">
        <f>[2]Total!D13</f>
        <v>0</v>
      </c>
      <c r="E13" s="18">
        <f>[2]Total!E13</f>
        <v>0</v>
      </c>
      <c r="F13" s="18">
        <f>[2]Total!F13</f>
        <v>0</v>
      </c>
      <c r="G13" s="18">
        <f>[2]Total!G13</f>
        <v>0</v>
      </c>
      <c r="H13" s="18">
        <f>[2]Total!H13</f>
        <v>0</v>
      </c>
      <c r="I13" s="18">
        <f>[2]Total!I13</f>
        <v>0</v>
      </c>
      <c r="J13" s="18">
        <f>[2]Total!J13</f>
        <v>0</v>
      </c>
      <c r="K13" s="18">
        <f>[2]Total!K13</f>
        <v>0</v>
      </c>
      <c r="L13" s="18">
        <f>[2]Total!L13</f>
        <v>0</v>
      </c>
      <c r="M13" s="18">
        <f>[2]Total!M13</f>
        <v>0</v>
      </c>
      <c r="N13" s="18">
        <f>[2]Total!N13</f>
        <v>0</v>
      </c>
      <c r="O13" s="18">
        <f>[2]Total!O13</f>
        <v>0</v>
      </c>
      <c r="P13" s="27">
        <f t="shared" si="0"/>
        <v>0</v>
      </c>
    </row>
    <row r="14" spans="1:16" ht="13.15" customHeight="1" x14ac:dyDescent="0.3">
      <c r="A14" s="8" t="s">
        <v>27</v>
      </c>
      <c r="B14" s="18">
        <f>[2]Total!B14</f>
        <v>0</v>
      </c>
      <c r="C14" s="18">
        <f>[2]Total!C14</f>
        <v>0</v>
      </c>
      <c r="D14" s="18">
        <f>[2]Total!D14</f>
        <v>0</v>
      </c>
      <c r="E14" s="18">
        <f>[2]Total!E14</f>
        <v>0</v>
      </c>
      <c r="F14" s="18">
        <f>[2]Total!F14</f>
        <v>0</v>
      </c>
      <c r="G14" s="18">
        <f>[2]Total!G14</f>
        <v>0</v>
      </c>
      <c r="H14" s="18">
        <f>[2]Total!H14</f>
        <v>0</v>
      </c>
      <c r="I14" s="18">
        <f>[2]Total!I14</f>
        <v>0</v>
      </c>
      <c r="J14" s="18">
        <f>[2]Total!J14</f>
        <v>0</v>
      </c>
      <c r="K14" s="18">
        <f>[2]Total!K14</f>
        <v>0</v>
      </c>
      <c r="L14" s="18">
        <f>[2]Total!L14</f>
        <v>0</v>
      </c>
      <c r="M14" s="18">
        <f>[2]Total!M14</f>
        <v>0</v>
      </c>
      <c r="N14" s="18">
        <f>[2]Total!N14</f>
        <v>0</v>
      </c>
      <c r="O14" s="18">
        <f>[2]Total!O14</f>
        <v>0</v>
      </c>
      <c r="P14" s="27">
        <f t="shared" si="0"/>
        <v>0</v>
      </c>
    </row>
    <row r="15" spans="1:16" ht="13.15" customHeight="1" x14ac:dyDescent="0.3">
      <c r="A15" s="8" t="s">
        <v>28</v>
      </c>
      <c r="B15" s="42">
        <f>[2]Total!B15</f>
        <v>0</v>
      </c>
      <c r="C15" s="42">
        <f>[2]Total!C15</f>
        <v>0</v>
      </c>
      <c r="D15" s="42">
        <f>[2]Total!D15</f>
        <v>0</v>
      </c>
      <c r="E15" s="42">
        <f>[2]Total!E15</f>
        <v>0</v>
      </c>
      <c r="F15" s="42">
        <f>[2]Total!F15</f>
        <v>0</v>
      </c>
      <c r="G15" s="42">
        <f>[2]Total!G15</f>
        <v>0</v>
      </c>
      <c r="H15" s="42">
        <f>[2]Total!H15</f>
        <v>0</v>
      </c>
      <c r="I15" s="42">
        <f>[2]Total!I15</f>
        <v>0</v>
      </c>
      <c r="J15" s="42">
        <f>[2]Total!J15</f>
        <v>0</v>
      </c>
      <c r="K15" s="42">
        <f>[2]Total!K15</f>
        <v>0</v>
      </c>
      <c r="L15" s="42">
        <f>[2]Total!L15</f>
        <v>0</v>
      </c>
      <c r="M15" s="42">
        <f>[2]Total!M15</f>
        <v>0</v>
      </c>
      <c r="N15" s="42">
        <f>[2]Total!N15</f>
        <v>0</v>
      </c>
      <c r="O15" s="42">
        <f>[2]Total!O15</f>
        <v>0</v>
      </c>
      <c r="P15" s="54">
        <f t="shared" si="0"/>
        <v>0</v>
      </c>
    </row>
    <row r="16" spans="1:16" ht="12" customHeight="1" x14ac:dyDescent="0.3">
      <c r="A16" s="8" t="s">
        <v>29</v>
      </c>
      <c r="B16" s="55">
        <f>[2]Total!B16</f>
        <v>8463.7800000000007</v>
      </c>
      <c r="C16" s="55">
        <f>[2]Total!C16</f>
        <v>0</v>
      </c>
      <c r="D16" s="55">
        <f>[2]Total!D16</f>
        <v>11136.31</v>
      </c>
      <c r="E16" s="55">
        <f>[2]Total!E16</f>
        <v>7644.52</v>
      </c>
      <c r="F16" s="55">
        <f>[2]Total!F16</f>
        <v>104238.1</v>
      </c>
      <c r="G16" s="55">
        <f>[2]Total!G16</f>
        <v>63509.38</v>
      </c>
      <c r="H16" s="55">
        <f>[2]Total!H16</f>
        <v>128713.8</v>
      </c>
      <c r="I16" s="55">
        <f>[2]Total!I16</f>
        <v>87332.07</v>
      </c>
      <c r="J16" s="55">
        <f>[2]Total!J16</f>
        <v>18080.73</v>
      </c>
      <c r="K16" s="55">
        <f>[2]Total!K16</f>
        <v>6450.16</v>
      </c>
      <c r="L16" s="55">
        <f>[2]Total!L16</f>
        <v>5778.45</v>
      </c>
      <c r="M16" s="55">
        <f>[2]Total!M16</f>
        <v>50352.409999999996</v>
      </c>
      <c r="N16" s="55">
        <f>[2]Total!N16</f>
        <v>491699.7099999999</v>
      </c>
      <c r="O16" s="55">
        <f>[2]Total!O16</f>
        <v>518159.37</v>
      </c>
      <c r="P16" s="56">
        <f t="shared" ref="P16" si="1">SUM(P6:P15)</f>
        <v>-26459.660000000062</v>
      </c>
    </row>
    <row r="17" spans="1:16" ht="13.35" customHeight="1" x14ac:dyDescent="0.3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6" ht="13.15" customHeight="1" x14ac:dyDescent="0.3">
      <c r="A18" s="8" t="s">
        <v>30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6" ht="13.15" customHeight="1" x14ac:dyDescent="0.3">
      <c r="A19" s="8" t="s">
        <v>31</v>
      </c>
      <c r="B19" s="18">
        <f>[2]Total!B19</f>
        <v>19733.333333333332</v>
      </c>
      <c r="C19" s="18">
        <f>[2]Total!C19</f>
        <v>19733.333333333332</v>
      </c>
      <c r="D19" s="18">
        <f>[2]Total!D19</f>
        <v>19733.333333333332</v>
      </c>
      <c r="E19" s="18">
        <f>[2]Total!E19</f>
        <v>19733.333333333332</v>
      </c>
      <c r="F19" s="18">
        <f>[2]Total!F19</f>
        <v>19733.333333333332</v>
      </c>
      <c r="G19" s="18">
        <f>[2]Total!G19</f>
        <v>19733.333333333332</v>
      </c>
      <c r="H19" s="18">
        <f>[2]Total!H19</f>
        <v>19733.333333333332</v>
      </c>
      <c r="I19" s="18">
        <f>[2]Total!I19</f>
        <v>19733.333333333332</v>
      </c>
      <c r="J19" s="18">
        <f>[2]Total!J19</f>
        <v>19733.333333333332</v>
      </c>
      <c r="K19" s="18">
        <f>[2]Total!K19</f>
        <v>19733.333333333332</v>
      </c>
      <c r="L19" s="18">
        <f>[2]Total!L19</f>
        <v>19733.333333333332</v>
      </c>
      <c r="M19" s="18">
        <f>[2]Total!M19</f>
        <v>19733.333333333332</v>
      </c>
      <c r="N19" s="18">
        <f>[2]Total!N19</f>
        <v>236800.00000000003</v>
      </c>
      <c r="O19" s="18">
        <f>[2]Total!O19</f>
        <v>230248</v>
      </c>
      <c r="P19" s="27">
        <f>N19-O19</f>
        <v>6552.0000000000291</v>
      </c>
    </row>
    <row r="20" spans="1:16" ht="13.15" customHeight="1" x14ac:dyDescent="0.3">
      <c r="A20" s="8" t="s">
        <v>32</v>
      </c>
      <c r="B20" s="18">
        <f>[2]Total!B20</f>
        <v>0</v>
      </c>
      <c r="C20" s="18">
        <f>[2]Total!C20</f>
        <v>0</v>
      </c>
      <c r="D20" s="18">
        <f>[2]Total!D20</f>
        <v>0</v>
      </c>
      <c r="E20" s="18">
        <f>[2]Total!E20</f>
        <v>0</v>
      </c>
      <c r="F20" s="18">
        <f>[2]Total!F20</f>
        <v>0</v>
      </c>
      <c r="G20" s="18">
        <f>[2]Total!G20</f>
        <v>0</v>
      </c>
      <c r="H20" s="18">
        <f>[2]Total!H20</f>
        <v>0</v>
      </c>
      <c r="I20" s="18">
        <f>[2]Total!I20</f>
        <v>0</v>
      </c>
      <c r="J20" s="18">
        <f>[2]Total!J20</f>
        <v>0</v>
      </c>
      <c r="K20" s="18">
        <f>[2]Total!K20</f>
        <v>0</v>
      </c>
      <c r="L20" s="18">
        <f>[2]Total!L20</f>
        <v>0</v>
      </c>
      <c r="M20" s="18">
        <f>[2]Total!M20</f>
        <v>0</v>
      </c>
      <c r="N20" s="18">
        <f>[2]Total!N20</f>
        <v>0</v>
      </c>
      <c r="O20" s="18">
        <f>[2]Total!O20</f>
        <v>0</v>
      </c>
      <c r="P20" s="27">
        <f t="shared" ref="P20:P68" si="2">N20-O20</f>
        <v>0</v>
      </c>
    </row>
    <row r="21" spans="1:16" ht="13.15" customHeight="1" x14ac:dyDescent="0.3">
      <c r="A21" s="8" t="s">
        <v>33</v>
      </c>
      <c r="B21" s="18">
        <f>[2]Total!B21</f>
        <v>1710.88</v>
      </c>
      <c r="C21" s="18">
        <f>[2]Total!C21</f>
        <v>1710.88</v>
      </c>
      <c r="D21" s="18">
        <f>[2]Total!D21</f>
        <v>1710.88</v>
      </c>
      <c r="E21" s="18">
        <f>[2]Total!E21</f>
        <v>1710.88</v>
      </c>
      <c r="F21" s="18">
        <f>[2]Total!F21</f>
        <v>1710.88</v>
      </c>
      <c r="G21" s="18">
        <f>[2]Total!G21</f>
        <v>1710.88</v>
      </c>
      <c r="H21" s="18">
        <f>[2]Total!H21</f>
        <v>1710.88</v>
      </c>
      <c r="I21" s="18">
        <f>[2]Total!I21</f>
        <v>1710.88</v>
      </c>
      <c r="J21" s="18">
        <f>[2]Total!J21</f>
        <v>1710.88</v>
      </c>
      <c r="K21" s="18">
        <f>[2]Total!K21</f>
        <v>1710.88</v>
      </c>
      <c r="L21" s="18">
        <f>[2]Total!L21</f>
        <v>1710.88</v>
      </c>
      <c r="M21" s="18">
        <f>[2]Total!M21</f>
        <v>1714.88</v>
      </c>
      <c r="N21" s="18">
        <f>[2]Total!N21</f>
        <v>20534.560000000009</v>
      </c>
      <c r="O21" s="18">
        <f>[2]Total!O21</f>
        <v>19483</v>
      </c>
      <c r="P21" s="27">
        <f t="shared" si="2"/>
        <v>1051.5600000000086</v>
      </c>
    </row>
    <row r="22" spans="1:16" ht="13.15" customHeight="1" x14ac:dyDescent="0.3">
      <c r="A22" s="8" t="s">
        <v>34</v>
      </c>
      <c r="B22" s="18">
        <f>[2]Total!B22</f>
        <v>2695.170643024559</v>
      </c>
      <c r="C22" s="18">
        <f>[2]Total!C22</f>
        <v>2695.170643024559</v>
      </c>
      <c r="D22" s="18">
        <f>[2]Total!D22</f>
        <v>2695.170643024559</v>
      </c>
      <c r="E22" s="18">
        <f>[2]Total!E22</f>
        <v>2695.170643024559</v>
      </c>
      <c r="F22" s="18">
        <f>[2]Total!F22</f>
        <v>2695.170643024559</v>
      </c>
      <c r="G22" s="18">
        <f>[2]Total!G22</f>
        <v>2695.170643024559</v>
      </c>
      <c r="H22" s="18">
        <f>[2]Total!H22</f>
        <v>2695.170643024559</v>
      </c>
      <c r="I22" s="18">
        <f>[2]Total!I22</f>
        <v>2695.170643024559</v>
      </c>
      <c r="J22" s="18">
        <f>[2]Total!J22</f>
        <v>2695.170643024559</v>
      </c>
      <c r="K22" s="18">
        <f>[2]Total!K22</f>
        <v>2695.170643024559</v>
      </c>
      <c r="L22" s="18">
        <f>[2]Total!L22</f>
        <v>2695.170643024559</v>
      </c>
      <c r="M22" s="18">
        <f>[2]Total!M22</f>
        <v>2395.170643024559</v>
      </c>
      <c r="N22" s="18">
        <f>[2]Total!N22</f>
        <v>32042.047716294703</v>
      </c>
      <c r="O22" s="18">
        <f>[2]Total!O22</f>
        <v>32259</v>
      </c>
      <c r="P22" s="27">
        <f t="shared" si="2"/>
        <v>-216.9522837052973</v>
      </c>
    </row>
    <row r="23" spans="1:16" ht="13.15" customHeight="1" x14ac:dyDescent="0.3">
      <c r="A23" s="8" t="s">
        <v>35</v>
      </c>
      <c r="B23" s="18">
        <f>[2]Total!B23</f>
        <v>0</v>
      </c>
      <c r="C23" s="18">
        <f>[2]Total!C23</f>
        <v>0</v>
      </c>
      <c r="D23" s="18">
        <f>[2]Total!D23</f>
        <v>0</v>
      </c>
      <c r="E23" s="18">
        <f>[2]Total!E23</f>
        <v>0</v>
      </c>
      <c r="F23" s="18">
        <f>[2]Total!F23</f>
        <v>0</v>
      </c>
      <c r="G23" s="18">
        <f>[2]Total!G23</f>
        <v>0</v>
      </c>
      <c r="H23" s="18">
        <f>[2]Total!H23</f>
        <v>0</v>
      </c>
      <c r="I23" s="18">
        <f>[2]Total!I23</f>
        <v>0</v>
      </c>
      <c r="J23" s="18">
        <f>[2]Total!J23</f>
        <v>0</v>
      </c>
      <c r="K23" s="18">
        <f>[2]Total!K23</f>
        <v>0</v>
      </c>
      <c r="L23" s="18">
        <f>[2]Total!L23</f>
        <v>0</v>
      </c>
      <c r="M23" s="18">
        <f>[2]Total!M23</f>
        <v>0</v>
      </c>
      <c r="N23" s="18">
        <f>[2]Total!N23</f>
        <v>0</v>
      </c>
      <c r="O23" s="18">
        <f>[2]Total!O23</f>
        <v>850</v>
      </c>
      <c r="P23" s="27">
        <f t="shared" si="2"/>
        <v>-850</v>
      </c>
    </row>
    <row r="24" spans="1:16" ht="13.15" customHeight="1" x14ac:dyDescent="0.3">
      <c r="A24" s="8" t="s">
        <v>36</v>
      </c>
      <c r="B24" s="18">
        <f>[2]Total!B24</f>
        <v>0</v>
      </c>
      <c r="C24" s="18">
        <f>[2]Total!C24</f>
        <v>0</v>
      </c>
      <c r="D24" s="18">
        <f>[2]Total!D24</f>
        <v>0</v>
      </c>
      <c r="E24" s="18">
        <f>[2]Total!E24</f>
        <v>0</v>
      </c>
      <c r="F24" s="18">
        <f>[2]Total!F24</f>
        <v>0</v>
      </c>
      <c r="G24" s="18">
        <f>[2]Total!G24</f>
        <v>0</v>
      </c>
      <c r="H24" s="18">
        <f>[2]Total!H24</f>
        <v>0</v>
      </c>
      <c r="I24" s="18">
        <f>[2]Total!I24</f>
        <v>0</v>
      </c>
      <c r="J24" s="18">
        <f>[2]Total!J24</f>
        <v>0</v>
      </c>
      <c r="K24" s="18">
        <f>[2]Total!K24</f>
        <v>0</v>
      </c>
      <c r="L24" s="18">
        <f>[2]Total!L24</f>
        <v>0</v>
      </c>
      <c r="M24" s="18">
        <f>[2]Total!M24</f>
        <v>0</v>
      </c>
      <c r="N24" s="18">
        <f>[2]Total!N24</f>
        <v>0</v>
      </c>
      <c r="O24" s="18">
        <f>[2]Total!O24</f>
        <v>0</v>
      </c>
      <c r="P24" s="27">
        <f t="shared" si="2"/>
        <v>0</v>
      </c>
    </row>
    <row r="25" spans="1:16" ht="13.15" customHeight="1" x14ac:dyDescent="0.3">
      <c r="A25" s="8" t="s">
        <v>37</v>
      </c>
      <c r="B25" s="18">
        <f>[2]Total!B25</f>
        <v>0</v>
      </c>
      <c r="C25" s="18">
        <f>[2]Total!C25</f>
        <v>0</v>
      </c>
      <c r="D25" s="18">
        <f>[2]Total!D25</f>
        <v>0</v>
      </c>
      <c r="E25" s="18">
        <f>[2]Total!E25</f>
        <v>0</v>
      </c>
      <c r="F25" s="18">
        <f>[2]Total!F25</f>
        <v>0</v>
      </c>
      <c r="G25" s="18">
        <f>[2]Total!G25</f>
        <v>0</v>
      </c>
      <c r="H25" s="18">
        <f>[2]Total!H25</f>
        <v>0</v>
      </c>
      <c r="I25" s="18">
        <f>[2]Total!I25</f>
        <v>0</v>
      </c>
      <c r="J25" s="18">
        <f>[2]Total!J25</f>
        <v>0</v>
      </c>
      <c r="K25" s="18">
        <f>[2]Total!K25</f>
        <v>0</v>
      </c>
      <c r="L25" s="18">
        <f>[2]Total!L25</f>
        <v>0</v>
      </c>
      <c r="M25" s="18">
        <f>[2]Total!M25</f>
        <v>0</v>
      </c>
      <c r="N25" s="18">
        <f>[2]Total!N25</f>
        <v>0</v>
      </c>
      <c r="O25" s="18">
        <f>[2]Total!O25</f>
        <v>0</v>
      </c>
      <c r="P25" s="27">
        <f t="shared" si="2"/>
        <v>0</v>
      </c>
    </row>
    <row r="26" spans="1:16" ht="13.15" customHeight="1" x14ac:dyDescent="0.3">
      <c r="A26" s="8" t="s">
        <v>38</v>
      </c>
      <c r="B26" s="18">
        <f>[2]Total!B26</f>
        <v>0</v>
      </c>
      <c r="C26" s="18">
        <f>[2]Total!C26</f>
        <v>0</v>
      </c>
      <c r="D26" s="18">
        <f>[2]Total!D26</f>
        <v>0</v>
      </c>
      <c r="E26" s="18">
        <f>[2]Total!E26</f>
        <v>0</v>
      </c>
      <c r="F26" s="18">
        <f>[2]Total!F26</f>
        <v>0</v>
      </c>
      <c r="G26" s="18">
        <f>[2]Total!G26</f>
        <v>0</v>
      </c>
      <c r="H26" s="18">
        <f>[2]Total!H26</f>
        <v>17.420000000000002</v>
      </c>
      <c r="I26" s="18">
        <f>[2]Total!I26</f>
        <v>0</v>
      </c>
      <c r="J26" s="18">
        <f>[2]Total!J26</f>
        <v>0</v>
      </c>
      <c r="K26" s="18">
        <f>[2]Total!K26</f>
        <v>0</v>
      </c>
      <c r="L26" s="18">
        <f>[2]Total!L26</f>
        <v>0</v>
      </c>
      <c r="M26" s="18">
        <f>[2]Total!M26</f>
        <v>0</v>
      </c>
      <c r="N26" s="18">
        <f>[2]Total!N26</f>
        <v>17.420000000000002</v>
      </c>
      <c r="O26" s="18">
        <f>[2]Total!O26</f>
        <v>17.420000000000002</v>
      </c>
      <c r="P26" s="27">
        <f t="shared" si="2"/>
        <v>0</v>
      </c>
    </row>
    <row r="27" spans="1:16" ht="13.15" customHeight="1" x14ac:dyDescent="0.3">
      <c r="A27" s="8" t="s">
        <v>39</v>
      </c>
      <c r="B27" s="18">
        <f>[2]Total!B27</f>
        <v>0</v>
      </c>
      <c r="C27" s="18">
        <f>[2]Total!C27</f>
        <v>0</v>
      </c>
      <c r="D27" s="18">
        <f>[2]Total!D27</f>
        <v>0</v>
      </c>
      <c r="E27" s="18">
        <f>[2]Total!E27</f>
        <v>0</v>
      </c>
      <c r="F27" s="18">
        <f>[2]Total!F27</f>
        <v>0</v>
      </c>
      <c r="G27" s="18">
        <f>[2]Total!G27</f>
        <v>0</v>
      </c>
      <c r="H27" s="18">
        <f>[2]Total!H27</f>
        <v>0</v>
      </c>
      <c r="I27" s="18">
        <f>[2]Total!I27</f>
        <v>0</v>
      </c>
      <c r="J27" s="18">
        <f>[2]Total!J27</f>
        <v>0</v>
      </c>
      <c r="K27" s="18">
        <f>[2]Total!K27</f>
        <v>0</v>
      </c>
      <c r="L27" s="18">
        <f>[2]Total!L27</f>
        <v>0</v>
      </c>
      <c r="M27" s="18">
        <f>[2]Total!M27</f>
        <v>0</v>
      </c>
      <c r="N27" s="18">
        <f>[2]Total!N27</f>
        <v>0</v>
      </c>
      <c r="O27" s="18">
        <f>[2]Total!O27</f>
        <v>0</v>
      </c>
      <c r="P27" s="27">
        <f t="shared" si="2"/>
        <v>0</v>
      </c>
    </row>
    <row r="28" spans="1:16" ht="13.15" customHeight="1" x14ac:dyDescent="0.3">
      <c r="A28" s="8" t="s">
        <v>40</v>
      </c>
      <c r="B28" s="18">
        <f>[2]Total!B28</f>
        <v>0</v>
      </c>
      <c r="C28" s="18">
        <f>[2]Total!C28</f>
        <v>0</v>
      </c>
      <c r="D28" s="18">
        <f>[2]Total!D28</f>
        <v>0</v>
      </c>
      <c r="E28" s="18">
        <f>[2]Total!E28</f>
        <v>0</v>
      </c>
      <c r="F28" s="18">
        <f>[2]Total!F28</f>
        <v>0</v>
      </c>
      <c r="G28" s="18">
        <f>[2]Total!G28</f>
        <v>0</v>
      </c>
      <c r="H28" s="18">
        <f>[2]Total!H28</f>
        <v>0</v>
      </c>
      <c r="I28" s="18">
        <f>[2]Total!I28</f>
        <v>0</v>
      </c>
      <c r="J28" s="18">
        <f>[2]Total!J28</f>
        <v>0</v>
      </c>
      <c r="K28" s="18">
        <f>[2]Total!K28</f>
        <v>0</v>
      </c>
      <c r="L28" s="18">
        <f>[2]Total!L28</f>
        <v>0</v>
      </c>
      <c r="M28" s="18">
        <f>[2]Total!M28</f>
        <v>0</v>
      </c>
      <c r="N28" s="18">
        <f>[2]Total!N28</f>
        <v>0</v>
      </c>
      <c r="O28" s="18">
        <f>[2]Total!O28</f>
        <v>0</v>
      </c>
      <c r="P28" s="27">
        <f t="shared" si="2"/>
        <v>0</v>
      </c>
    </row>
    <row r="29" spans="1:16" ht="13.15" customHeight="1" x14ac:dyDescent="0.3">
      <c r="A29" s="8" t="s">
        <v>41</v>
      </c>
      <c r="B29" s="18">
        <f>[2]Total!B29</f>
        <v>0</v>
      </c>
      <c r="C29" s="18">
        <f>[2]Total!C29</f>
        <v>0</v>
      </c>
      <c r="D29" s="18">
        <f>[2]Total!D29</f>
        <v>0</v>
      </c>
      <c r="E29" s="18">
        <f>[2]Total!E29</f>
        <v>0</v>
      </c>
      <c r="F29" s="18">
        <f>[2]Total!F29</f>
        <v>0</v>
      </c>
      <c r="G29" s="18">
        <f>[2]Total!G29</f>
        <v>0</v>
      </c>
      <c r="H29" s="18">
        <f>[2]Total!H29</f>
        <v>0</v>
      </c>
      <c r="I29" s="18">
        <f>[2]Total!I29</f>
        <v>0</v>
      </c>
      <c r="J29" s="18">
        <f>[2]Total!J29</f>
        <v>0</v>
      </c>
      <c r="K29" s="18">
        <f>[2]Total!K29</f>
        <v>0</v>
      </c>
      <c r="L29" s="18">
        <f>[2]Total!L29</f>
        <v>0</v>
      </c>
      <c r="M29" s="18">
        <f>[2]Total!M29</f>
        <v>0</v>
      </c>
      <c r="N29" s="18">
        <f>[2]Total!N29</f>
        <v>0</v>
      </c>
      <c r="O29" s="18">
        <f>[2]Total!O29</f>
        <v>0</v>
      </c>
      <c r="P29" s="27">
        <f t="shared" si="2"/>
        <v>0</v>
      </c>
    </row>
    <row r="30" spans="1:16" ht="13.15" customHeight="1" x14ac:dyDescent="0.3">
      <c r="A30" s="8" t="s">
        <v>42</v>
      </c>
      <c r="B30" s="18">
        <f>[2]Total!B30</f>
        <v>0</v>
      </c>
      <c r="C30" s="18">
        <f>[2]Total!C30</f>
        <v>0</v>
      </c>
      <c r="D30" s="18">
        <f>[2]Total!D30</f>
        <v>0</v>
      </c>
      <c r="E30" s="18">
        <f>[2]Total!E30</f>
        <v>0</v>
      </c>
      <c r="F30" s="18">
        <f>[2]Total!F30</f>
        <v>0</v>
      </c>
      <c r="G30" s="18">
        <f>[2]Total!G30</f>
        <v>0</v>
      </c>
      <c r="H30" s="18">
        <f>[2]Total!H30</f>
        <v>0</v>
      </c>
      <c r="I30" s="18">
        <f>[2]Total!I30</f>
        <v>0</v>
      </c>
      <c r="J30" s="18">
        <f>[2]Total!J30</f>
        <v>0</v>
      </c>
      <c r="K30" s="18">
        <f>[2]Total!K30</f>
        <v>350</v>
      </c>
      <c r="L30" s="18">
        <f>[2]Total!L30</f>
        <v>0</v>
      </c>
      <c r="M30" s="18">
        <f>[2]Total!M30</f>
        <v>0</v>
      </c>
      <c r="N30" s="18">
        <f>[2]Total!N30</f>
        <v>350</v>
      </c>
      <c r="O30" s="18">
        <f>[2]Total!O30</f>
        <v>350</v>
      </c>
      <c r="P30" s="27">
        <f t="shared" si="2"/>
        <v>0</v>
      </c>
    </row>
    <row r="31" spans="1:16" ht="13.15" customHeight="1" x14ac:dyDescent="0.3">
      <c r="A31" s="8" t="s">
        <v>43</v>
      </c>
      <c r="B31" s="18">
        <f>[2]Total!B31</f>
        <v>0</v>
      </c>
      <c r="C31" s="18">
        <f>[2]Total!C31</f>
        <v>600</v>
      </c>
      <c r="D31" s="18">
        <f>[2]Total!D31</f>
        <v>0</v>
      </c>
      <c r="E31" s="18">
        <f>[2]Total!E31</f>
        <v>5430</v>
      </c>
      <c r="F31" s="18">
        <f>[2]Total!F31</f>
        <v>3300</v>
      </c>
      <c r="G31" s="18">
        <f>[2]Total!G31</f>
        <v>330</v>
      </c>
      <c r="H31" s="18">
        <f>[2]Total!H31</f>
        <v>630</v>
      </c>
      <c r="I31" s="18">
        <f>[2]Total!I31</f>
        <v>390</v>
      </c>
      <c r="J31" s="18">
        <f>[2]Total!J31</f>
        <v>2000</v>
      </c>
      <c r="K31" s="18">
        <f>[2]Total!K31</f>
        <v>1500</v>
      </c>
      <c r="L31" s="18">
        <f>[2]Total!L31</f>
        <v>1000</v>
      </c>
      <c r="M31" s="18">
        <f>[2]Total!M31</f>
        <v>1000</v>
      </c>
      <c r="N31" s="18">
        <f>[2]Total!N31</f>
        <v>16180</v>
      </c>
      <c r="O31" s="18">
        <f>[2]Total!O31</f>
        <v>16180</v>
      </c>
      <c r="P31" s="27">
        <f t="shared" si="2"/>
        <v>0</v>
      </c>
    </row>
    <row r="32" spans="1:16" ht="13.15" customHeight="1" x14ac:dyDescent="0.3">
      <c r="A32" s="8" t="s">
        <v>44</v>
      </c>
      <c r="B32" s="18">
        <f>[2]Total!B32</f>
        <v>0</v>
      </c>
      <c r="C32" s="18">
        <f>[2]Total!C32</f>
        <v>0</v>
      </c>
      <c r="D32" s="18">
        <f>[2]Total!D32</f>
        <v>0</v>
      </c>
      <c r="E32" s="18">
        <f>[2]Total!E32</f>
        <v>0</v>
      </c>
      <c r="F32" s="18">
        <f>[2]Total!F32</f>
        <v>0</v>
      </c>
      <c r="G32" s="18">
        <f>[2]Total!G32</f>
        <v>0</v>
      </c>
      <c r="H32" s="18">
        <f>[2]Total!H32</f>
        <v>0</v>
      </c>
      <c r="I32" s="18">
        <f>[2]Total!I32</f>
        <v>2423</v>
      </c>
      <c r="J32" s="18">
        <f>[2]Total!J32</f>
        <v>0</v>
      </c>
      <c r="K32" s="18">
        <f>[2]Total!K32</f>
        <v>0</v>
      </c>
      <c r="L32" s="18">
        <f>[2]Total!L32</f>
        <v>0</v>
      </c>
      <c r="M32" s="18">
        <f>[2]Total!M32</f>
        <v>0</v>
      </c>
      <c r="N32" s="18">
        <f>[2]Total!N32</f>
        <v>2423</v>
      </c>
      <c r="O32" s="18">
        <f>[2]Total!O32</f>
        <v>2423</v>
      </c>
      <c r="P32" s="27">
        <f t="shared" si="2"/>
        <v>0</v>
      </c>
    </row>
    <row r="33" spans="1:16" ht="13.15" customHeight="1" x14ac:dyDescent="0.3">
      <c r="A33" s="8" t="s">
        <v>45</v>
      </c>
      <c r="B33" s="18">
        <f>[2]Total!B33</f>
        <v>0</v>
      </c>
      <c r="C33" s="18">
        <f>[2]Total!C33</f>
        <v>0</v>
      </c>
      <c r="D33" s="18">
        <f>[2]Total!D33</f>
        <v>0</v>
      </c>
      <c r="E33" s="18">
        <f>[2]Total!E33</f>
        <v>0</v>
      </c>
      <c r="F33" s="18">
        <f>[2]Total!F33</f>
        <v>0</v>
      </c>
      <c r="G33" s="18">
        <f>[2]Total!G33</f>
        <v>0</v>
      </c>
      <c r="H33" s="18">
        <f>[2]Total!H33</f>
        <v>0</v>
      </c>
      <c r="I33" s="18">
        <f>[2]Total!I33</f>
        <v>0</v>
      </c>
      <c r="J33" s="18">
        <f>[2]Total!J33</f>
        <v>0</v>
      </c>
      <c r="K33" s="18">
        <f>[2]Total!K33</f>
        <v>0</v>
      </c>
      <c r="L33" s="18">
        <f>[2]Total!L33</f>
        <v>0</v>
      </c>
      <c r="M33" s="18">
        <f>[2]Total!M33</f>
        <v>0</v>
      </c>
      <c r="N33" s="18">
        <f>[2]Total!N33</f>
        <v>0</v>
      </c>
      <c r="O33" s="18">
        <f>[2]Total!O33</f>
        <v>0</v>
      </c>
      <c r="P33" s="27">
        <f t="shared" si="2"/>
        <v>0</v>
      </c>
    </row>
    <row r="34" spans="1:16" ht="13.15" customHeight="1" x14ac:dyDescent="0.3">
      <c r="A34" s="8" t="s">
        <v>46</v>
      </c>
      <c r="B34" s="18">
        <f>[2]Total!B34</f>
        <v>0</v>
      </c>
      <c r="C34" s="18">
        <f>[2]Total!C34</f>
        <v>0</v>
      </c>
      <c r="D34" s="18">
        <f>[2]Total!D34</f>
        <v>0</v>
      </c>
      <c r="E34" s="18">
        <f>[2]Total!E34</f>
        <v>0</v>
      </c>
      <c r="F34" s="18">
        <f>[2]Total!F34</f>
        <v>0</v>
      </c>
      <c r="G34" s="18">
        <f>[2]Total!G34</f>
        <v>0</v>
      </c>
      <c r="H34" s="18">
        <f>[2]Total!H34</f>
        <v>0</v>
      </c>
      <c r="I34" s="18">
        <f>[2]Total!I34</f>
        <v>0</v>
      </c>
      <c r="J34" s="18">
        <f>[2]Total!J34</f>
        <v>0</v>
      </c>
      <c r="K34" s="18">
        <f>[2]Total!K34</f>
        <v>0</v>
      </c>
      <c r="L34" s="18">
        <f>[2]Total!L34</f>
        <v>0</v>
      </c>
      <c r="M34" s="18">
        <f>[2]Total!M34</f>
        <v>0</v>
      </c>
      <c r="N34" s="18">
        <f>[2]Total!N34</f>
        <v>0</v>
      </c>
      <c r="O34" s="18">
        <f>[2]Total!O34</f>
        <v>0</v>
      </c>
      <c r="P34" s="27">
        <f t="shared" si="2"/>
        <v>0</v>
      </c>
    </row>
    <row r="35" spans="1:16" ht="13.15" customHeight="1" x14ac:dyDescent="0.3">
      <c r="A35" s="8" t="s">
        <v>47</v>
      </c>
      <c r="B35" s="18">
        <f>[2]Total!B35</f>
        <v>0</v>
      </c>
      <c r="C35" s="18">
        <f>[2]Total!C35</f>
        <v>0</v>
      </c>
      <c r="D35" s="18">
        <f>[2]Total!D35</f>
        <v>0</v>
      </c>
      <c r="E35" s="18">
        <f>[2]Total!E35</f>
        <v>0</v>
      </c>
      <c r="F35" s="18">
        <f>[2]Total!F35</f>
        <v>0</v>
      </c>
      <c r="G35" s="18">
        <f>[2]Total!G35</f>
        <v>0</v>
      </c>
      <c r="H35" s="18">
        <f>[2]Total!H35</f>
        <v>0</v>
      </c>
      <c r="I35" s="18">
        <f>[2]Total!I35</f>
        <v>0</v>
      </c>
      <c r="J35" s="18">
        <f>[2]Total!J35</f>
        <v>0</v>
      </c>
      <c r="K35" s="18">
        <f>[2]Total!K35</f>
        <v>0</v>
      </c>
      <c r="L35" s="18">
        <f>[2]Total!L35</f>
        <v>0</v>
      </c>
      <c r="M35" s="18">
        <f>[2]Total!M35</f>
        <v>0</v>
      </c>
      <c r="N35" s="18">
        <f>[2]Total!N35</f>
        <v>0</v>
      </c>
      <c r="O35" s="18">
        <f>[2]Total!O35</f>
        <v>0</v>
      </c>
      <c r="P35" s="27">
        <f t="shared" si="2"/>
        <v>0</v>
      </c>
    </row>
    <row r="36" spans="1:16" ht="13.15" customHeight="1" x14ac:dyDescent="0.3">
      <c r="A36" s="8" t="s">
        <v>48</v>
      </c>
      <c r="B36" s="18">
        <f>[2]Total!B36</f>
        <v>0</v>
      </c>
      <c r="C36" s="18">
        <f>[2]Total!C36</f>
        <v>0</v>
      </c>
      <c r="D36" s="18">
        <f>[2]Total!D36</f>
        <v>0</v>
      </c>
      <c r="E36" s="18">
        <f>[2]Total!E36</f>
        <v>0</v>
      </c>
      <c r="F36" s="18">
        <f>[2]Total!F36</f>
        <v>0</v>
      </c>
      <c r="G36" s="18">
        <f>[2]Total!G36</f>
        <v>0</v>
      </c>
      <c r="H36" s="18">
        <f>[2]Total!H36</f>
        <v>0</v>
      </c>
      <c r="I36" s="18">
        <f>[2]Total!I36</f>
        <v>0</v>
      </c>
      <c r="J36" s="18">
        <f>[2]Total!J36</f>
        <v>0</v>
      </c>
      <c r="K36" s="18">
        <f>[2]Total!K36</f>
        <v>0</v>
      </c>
      <c r="L36" s="18">
        <f>[2]Total!L36</f>
        <v>0</v>
      </c>
      <c r="M36" s="18">
        <f>[2]Total!M36</f>
        <v>0</v>
      </c>
      <c r="N36" s="18">
        <f>[2]Total!N36</f>
        <v>0</v>
      </c>
      <c r="O36" s="18">
        <f>[2]Total!O36</f>
        <v>0</v>
      </c>
      <c r="P36" s="27">
        <f t="shared" si="2"/>
        <v>0</v>
      </c>
    </row>
    <row r="37" spans="1:16" ht="13.15" customHeight="1" x14ac:dyDescent="0.3">
      <c r="A37" s="8" t="s">
        <v>49</v>
      </c>
      <c r="B37" s="18">
        <f>[2]Total!B37</f>
        <v>0</v>
      </c>
      <c r="C37" s="18">
        <f>[2]Total!C37</f>
        <v>0</v>
      </c>
      <c r="D37" s="18">
        <f>[2]Total!D37</f>
        <v>0</v>
      </c>
      <c r="E37" s="18">
        <f>[2]Total!E37</f>
        <v>0</v>
      </c>
      <c r="F37" s="18">
        <f>[2]Total!F37</f>
        <v>0</v>
      </c>
      <c r="G37" s="18">
        <f>[2]Total!G37</f>
        <v>0</v>
      </c>
      <c r="H37" s="18">
        <f>[2]Total!H37</f>
        <v>0</v>
      </c>
      <c r="I37" s="18">
        <f>[2]Total!I37</f>
        <v>0</v>
      </c>
      <c r="J37" s="18">
        <f>[2]Total!J37</f>
        <v>0</v>
      </c>
      <c r="K37" s="18">
        <f>[2]Total!K37</f>
        <v>0</v>
      </c>
      <c r="L37" s="18">
        <f>[2]Total!L37</f>
        <v>0</v>
      </c>
      <c r="M37" s="18">
        <f>[2]Total!M37</f>
        <v>0</v>
      </c>
      <c r="N37" s="18">
        <f>[2]Total!N37</f>
        <v>0</v>
      </c>
      <c r="O37" s="18">
        <f>[2]Total!O37</f>
        <v>0</v>
      </c>
      <c r="P37" s="27">
        <f t="shared" si="2"/>
        <v>0</v>
      </c>
    </row>
    <row r="38" spans="1:16" ht="13.15" customHeight="1" x14ac:dyDescent="0.3">
      <c r="A38" s="8" t="s">
        <v>50</v>
      </c>
      <c r="B38" s="18">
        <f>[2]Total!B38</f>
        <v>0</v>
      </c>
      <c r="C38" s="18">
        <f>[2]Total!C38</f>
        <v>0</v>
      </c>
      <c r="D38" s="18">
        <f>[2]Total!D38</f>
        <v>0</v>
      </c>
      <c r="E38" s="18">
        <f>[2]Total!E38</f>
        <v>0</v>
      </c>
      <c r="F38" s="18">
        <f>[2]Total!F38</f>
        <v>0</v>
      </c>
      <c r="G38" s="18">
        <f>[2]Total!G38</f>
        <v>0</v>
      </c>
      <c r="H38" s="18">
        <f>[2]Total!H38</f>
        <v>0</v>
      </c>
      <c r="I38" s="18">
        <f>[2]Total!I38</f>
        <v>0</v>
      </c>
      <c r="J38" s="18">
        <f>[2]Total!J38</f>
        <v>0</v>
      </c>
      <c r="K38" s="18">
        <f>[2]Total!K38</f>
        <v>0</v>
      </c>
      <c r="L38" s="18">
        <f>[2]Total!L38</f>
        <v>0</v>
      </c>
      <c r="M38" s="18">
        <f>[2]Total!M38</f>
        <v>0</v>
      </c>
      <c r="N38" s="18">
        <f>[2]Total!N38</f>
        <v>0</v>
      </c>
      <c r="O38" s="18">
        <f>[2]Total!O38</f>
        <v>0</v>
      </c>
      <c r="P38" s="27">
        <f t="shared" si="2"/>
        <v>0</v>
      </c>
    </row>
    <row r="39" spans="1:16" ht="13.15" customHeight="1" x14ac:dyDescent="0.3">
      <c r="A39" s="8" t="s">
        <v>51</v>
      </c>
      <c r="B39" s="18">
        <f>[2]Total!B39</f>
        <v>0</v>
      </c>
      <c r="C39" s="18">
        <f>[2]Total!C39</f>
        <v>0</v>
      </c>
      <c r="D39" s="18">
        <f>[2]Total!D39</f>
        <v>0</v>
      </c>
      <c r="E39" s="18">
        <f>[2]Total!E39</f>
        <v>0</v>
      </c>
      <c r="F39" s="18">
        <f>[2]Total!F39</f>
        <v>0</v>
      </c>
      <c r="G39" s="18">
        <f>[2]Total!G39</f>
        <v>0</v>
      </c>
      <c r="H39" s="18">
        <f>[2]Total!H39</f>
        <v>0</v>
      </c>
      <c r="I39" s="18">
        <f>[2]Total!I39</f>
        <v>0</v>
      </c>
      <c r="J39" s="18">
        <f>[2]Total!J39</f>
        <v>0</v>
      </c>
      <c r="K39" s="18">
        <f>[2]Total!K39</f>
        <v>0</v>
      </c>
      <c r="L39" s="18">
        <f>[2]Total!L39</f>
        <v>0</v>
      </c>
      <c r="M39" s="18">
        <f>[2]Total!M39</f>
        <v>0</v>
      </c>
      <c r="N39" s="18">
        <f>[2]Total!N39</f>
        <v>0</v>
      </c>
      <c r="O39" s="18">
        <f>[2]Total!O39</f>
        <v>0</v>
      </c>
      <c r="P39" s="27">
        <f t="shared" si="2"/>
        <v>0</v>
      </c>
    </row>
    <row r="40" spans="1:16" ht="13.15" customHeight="1" x14ac:dyDescent="0.3">
      <c r="A40" s="8" t="s">
        <v>52</v>
      </c>
      <c r="B40" s="18">
        <f>[2]Total!B40</f>
        <v>0</v>
      </c>
      <c r="C40" s="18">
        <f>[2]Total!C40</f>
        <v>0</v>
      </c>
      <c r="D40" s="18">
        <f>[2]Total!D40</f>
        <v>0</v>
      </c>
      <c r="E40" s="18">
        <f>[2]Total!E40</f>
        <v>0</v>
      </c>
      <c r="F40" s="18">
        <f>[2]Total!F40</f>
        <v>0</v>
      </c>
      <c r="G40" s="18">
        <f>[2]Total!G40</f>
        <v>0</v>
      </c>
      <c r="H40" s="18">
        <f>[2]Total!H40</f>
        <v>0</v>
      </c>
      <c r="I40" s="18">
        <f>[2]Total!I40</f>
        <v>0</v>
      </c>
      <c r="J40" s="18">
        <f>[2]Total!J40</f>
        <v>0</v>
      </c>
      <c r="K40" s="18">
        <f>[2]Total!K40</f>
        <v>0</v>
      </c>
      <c r="L40" s="18">
        <f>[2]Total!L40</f>
        <v>0</v>
      </c>
      <c r="M40" s="18">
        <f>[2]Total!M40</f>
        <v>0</v>
      </c>
      <c r="N40" s="18">
        <f>[2]Total!N40</f>
        <v>0</v>
      </c>
      <c r="O40" s="18">
        <f>[2]Total!O40</f>
        <v>0</v>
      </c>
      <c r="P40" s="27">
        <f t="shared" si="2"/>
        <v>0</v>
      </c>
    </row>
    <row r="41" spans="1:16" ht="13.15" customHeight="1" x14ac:dyDescent="0.3">
      <c r="A41" s="8" t="s">
        <v>53</v>
      </c>
      <c r="B41" s="18">
        <f>[2]Total!B41</f>
        <v>0</v>
      </c>
      <c r="C41" s="18">
        <f>[2]Total!C41</f>
        <v>0</v>
      </c>
      <c r="D41" s="18">
        <f>[2]Total!D41</f>
        <v>0</v>
      </c>
      <c r="E41" s="18">
        <f>[2]Total!E41</f>
        <v>0</v>
      </c>
      <c r="F41" s="18">
        <f>[2]Total!F41</f>
        <v>0</v>
      </c>
      <c r="G41" s="18">
        <f>[2]Total!G41</f>
        <v>0</v>
      </c>
      <c r="H41" s="18">
        <f>[2]Total!H41</f>
        <v>0</v>
      </c>
      <c r="I41" s="18">
        <f>[2]Total!I41</f>
        <v>0</v>
      </c>
      <c r="J41" s="18">
        <f>[2]Total!J41</f>
        <v>0</v>
      </c>
      <c r="K41" s="18">
        <f>[2]Total!K41</f>
        <v>0</v>
      </c>
      <c r="L41" s="18">
        <f>[2]Total!L41</f>
        <v>0</v>
      </c>
      <c r="M41" s="18">
        <f>[2]Total!M41</f>
        <v>0</v>
      </c>
      <c r="N41" s="18">
        <f>[2]Total!N41</f>
        <v>0</v>
      </c>
      <c r="O41" s="18">
        <f>[2]Total!O41</f>
        <v>0</v>
      </c>
      <c r="P41" s="27">
        <f t="shared" si="2"/>
        <v>0</v>
      </c>
    </row>
    <row r="42" spans="1:16" ht="13.15" customHeight="1" x14ac:dyDescent="0.3">
      <c r="A42" s="8" t="s">
        <v>54</v>
      </c>
      <c r="B42" s="18">
        <f>[2]Total!B42</f>
        <v>0</v>
      </c>
      <c r="C42" s="18">
        <f>[2]Total!C42</f>
        <v>0</v>
      </c>
      <c r="D42" s="18">
        <f>[2]Total!D42</f>
        <v>0</v>
      </c>
      <c r="E42" s="18">
        <f>[2]Total!E42</f>
        <v>0</v>
      </c>
      <c r="F42" s="18">
        <f>[2]Total!F42</f>
        <v>0</v>
      </c>
      <c r="G42" s="18">
        <f>[2]Total!G42</f>
        <v>0</v>
      </c>
      <c r="H42" s="18">
        <f>[2]Total!H42</f>
        <v>0</v>
      </c>
      <c r="I42" s="18">
        <f>[2]Total!I42</f>
        <v>0</v>
      </c>
      <c r="J42" s="18">
        <f>[2]Total!J42</f>
        <v>0</v>
      </c>
      <c r="K42" s="18">
        <f>[2]Total!K42</f>
        <v>0</v>
      </c>
      <c r="L42" s="18">
        <f>[2]Total!L42</f>
        <v>0</v>
      </c>
      <c r="M42" s="18">
        <f>[2]Total!M42</f>
        <v>0</v>
      </c>
      <c r="N42" s="18">
        <f>[2]Total!N42</f>
        <v>0</v>
      </c>
      <c r="O42" s="18">
        <f>[2]Total!O42</f>
        <v>0</v>
      </c>
      <c r="P42" s="27">
        <f t="shared" si="2"/>
        <v>0</v>
      </c>
    </row>
    <row r="43" spans="1:16" ht="13.15" customHeight="1" x14ac:dyDescent="0.3">
      <c r="A43" s="8" t="s">
        <v>55</v>
      </c>
      <c r="B43" s="18">
        <f>[2]Total!B43</f>
        <v>0</v>
      </c>
      <c r="C43" s="18">
        <f>[2]Total!C43</f>
        <v>0</v>
      </c>
      <c r="D43" s="18">
        <f>[2]Total!D43</f>
        <v>0</v>
      </c>
      <c r="E43" s="18">
        <f>[2]Total!E43</f>
        <v>0</v>
      </c>
      <c r="F43" s="18">
        <f>[2]Total!F43</f>
        <v>0</v>
      </c>
      <c r="G43" s="18">
        <f>[2]Total!G43</f>
        <v>1188</v>
      </c>
      <c r="H43" s="18">
        <f>[2]Total!H43</f>
        <v>17300</v>
      </c>
      <c r="I43" s="18">
        <f>[2]Total!I43</f>
        <v>0</v>
      </c>
      <c r="J43" s="18">
        <f>[2]Total!J43</f>
        <v>0</v>
      </c>
      <c r="K43" s="18">
        <f>[2]Total!K43</f>
        <v>0</v>
      </c>
      <c r="L43" s="18">
        <f>[2]Total!L43</f>
        <v>1500</v>
      </c>
      <c r="M43" s="18">
        <f>[2]Total!M43</f>
        <v>0</v>
      </c>
      <c r="N43" s="18">
        <f>[2]Total!N43</f>
        <v>19988</v>
      </c>
      <c r="O43" s="18">
        <f>[2]Total!O43</f>
        <v>19988</v>
      </c>
      <c r="P43" s="27">
        <f t="shared" si="2"/>
        <v>0</v>
      </c>
    </row>
    <row r="44" spans="1:16" ht="13.15" customHeight="1" x14ac:dyDescent="0.3">
      <c r="A44" s="8" t="s">
        <v>56</v>
      </c>
      <c r="B44" s="18">
        <f>[2]Total!B44</f>
        <v>3.2</v>
      </c>
      <c r="C44" s="18">
        <f>[2]Total!C44</f>
        <v>55.67</v>
      </c>
      <c r="D44" s="18">
        <f>[2]Total!D44</f>
        <v>32.25</v>
      </c>
      <c r="E44" s="18">
        <f>[2]Total!E44</f>
        <v>84.9</v>
      </c>
      <c r="F44" s="18">
        <f>[2]Total!F44</f>
        <v>27.18</v>
      </c>
      <c r="G44" s="18">
        <f>[2]Total!G44</f>
        <v>42.74</v>
      </c>
      <c r="H44" s="18">
        <f>[2]Total!H44</f>
        <v>418.13</v>
      </c>
      <c r="I44" s="18">
        <f>[2]Total!I44</f>
        <v>109.33</v>
      </c>
      <c r="J44" s="18">
        <f>[2]Total!J44</f>
        <v>378.54</v>
      </c>
      <c r="K44" s="18">
        <f>[2]Total!K44</f>
        <v>71.349999999999994</v>
      </c>
      <c r="L44" s="18">
        <f>[2]Total!L44</f>
        <v>0</v>
      </c>
      <c r="M44" s="18">
        <f>[2]Total!M44</f>
        <v>57.06</v>
      </c>
      <c r="N44" s="18">
        <f>[2]Total!N44</f>
        <v>1280.3499999999999</v>
      </c>
      <c r="O44" s="18">
        <f>[2]Total!O44</f>
        <v>1280</v>
      </c>
      <c r="P44" s="27">
        <f t="shared" si="2"/>
        <v>0.34999999999990905</v>
      </c>
    </row>
    <row r="45" spans="1:16" ht="13.15" customHeight="1" x14ac:dyDescent="0.3">
      <c r="A45" s="8" t="s">
        <v>57</v>
      </c>
      <c r="B45" s="18">
        <f>[2]Total!B45</f>
        <v>0</v>
      </c>
      <c r="C45" s="18">
        <f>[2]Total!C45</f>
        <v>0</v>
      </c>
      <c r="D45" s="18">
        <f>[2]Total!D45</f>
        <v>0</v>
      </c>
      <c r="E45" s="18">
        <f>[2]Total!E45</f>
        <v>0</v>
      </c>
      <c r="F45" s="18">
        <f>[2]Total!F45</f>
        <v>0</v>
      </c>
      <c r="G45" s="18">
        <f>[2]Total!G45</f>
        <v>0</v>
      </c>
      <c r="H45" s="18">
        <f>[2]Total!H45</f>
        <v>0</v>
      </c>
      <c r="I45" s="18">
        <f>[2]Total!I45</f>
        <v>0</v>
      </c>
      <c r="J45" s="18">
        <f>[2]Total!J45</f>
        <v>0</v>
      </c>
      <c r="K45" s="18">
        <f>[2]Total!K45</f>
        <v>0</v>
      </c>
      <c r="L45" s="18">
        <f>[2]Total!L45</f>
        <v>0</v>
      </c>
      <c r="M45" s="18">
        <f>[2]Total!M45</f>
        <v>0</v>
      </c>
      <c r="N45" s="18">
        <f>[2]Total!N45</f>
        <v>0</v>
      </c>
      <c r="O45" s="18">
        <f>[2]Total!O45</f>
        <v>0</v>
      </c>
      <c r="P45" s="27">
        <f t="shared" si="2"/>
        <v>0</v>
      </c>
    </row>
    <row r="46" spans="1:16" ht="13.15" customHeight="1" x14ac:dyDescent="0.3">
      <c r="A46" s="8" t="s">
        <v>58</v>
      </c>
      <c r="B46" s="18">
        <f>[2]Total!B46</f>
        <v>0</v>
      </c>
      <c r="C46" s="18">
        <f>[2]Total!C46</f>
        <v>0</v>
      </c>
      <c r="D46" s="18">
        <f>[2]Total!D46</f>
        <v>0</v>
      </c>
      <c r="E46" s="18">
        <f>[2]Total!E46</f>
        <v>0</v>
      </c>
      <c r="F46" s="18">
        <f>[2]Total!F46</f>
        <v>0</v>
      </c>
      <c r="G46" s="18">
        <f>[2]Total!G46</f>
        <v>0</v>
      </c>
      <c r="H46" s="18">
        <f>[2]Total!H46</f>
        <v>0</v>
      </c>
      <c r="I46" s="18">
        <f>[2]Total!I46</f>
        <v>0</v>
      </c>
      <c r="J46" s="18">
        <f>[2]Total!J46</f>
        <v>0</v>
      </c>
      <c r="K46" s="18">
        <f>[2]Total!K46</f>
        <v>0</v>
      </c>
      <c r="L46" s="18">
        <f>[2]Total!L46</f>
        <v>0</v>
      </c>
      <c r="M46" s="18">
        <f>[2]Total!M46</f>
        <v>0</v>
      </c>
      <c r="N46" s="18">
        <f>[2]Total!N46</f>
        <v>0</v>
      </c>
      <c r="O46" s="18">
        <f>[2]Total!O46</f>
        <v>0</v>
      </c>
      <c r="P46" s="27">
        <f t="shared" si="2"/>
        <v>0</v>
      </c>
    </row>
    <row r="47" spans="1:16" ht="13.15" customHeight="1" x14ac:dyDescent="0.3">
      <c r="A47" s="8" t="s">
        <v>59</v>
      </c>
      <c r="B47" s="18">
        <f>[2]Total!B47</f>
        <v>0</v>
      </c>
      <c r="C47" s="18">
        <f>[2]Total!C47</f>
        <v>0</v>
      </c>
      <c r="D47" s="18">
        <f>[2]Total!D47</f>
        <v>0</v>
      </c>
      <c r="E47" s="18">
        <f>[2]Total!E47</f>
        <v>0</v>
      </c>
      <c r="F47" s="18">
        <f>[2]Total!F47</f>
        <v>0</v>
      </c>
      <c r="G47" s="18">
        <f>[2]Total!G47</f>
        <v>0</v>
      </c>
      <c r="H47" s="18">
        <f>[2]Total!H47</f>
        <v>0</v>
      </c>
      <c r="I47" s="18">
        <f>[2]Total!I47</f>
        <v>0</v>
      </c>
      <c r="J47" s="18">
        <f>[2]Total!J47</f>
        <v>0</v>
      </c>
      <c r="K47" s="18">
        <f>[2]Total!K47</f>
        <v>0</v>
      </c>
      <c r="L47" s="18">
        <f>[2]Total!L47</f>
        <v>0</v>
      </c>
      <c r="M47" s="18">
        <f>[2]Total!M47</f>
        <v>0</v>
      </c>
      <c r="N47" s="18">
        <f>[2]Total!N47</f>
        <v>0</v>
      </c>
      <c r="O47" s="18">
        <f>[2]Total!O47</f>
        <v>0</v>
      </c>
      <c r="P47" s="27">
        <f t="shared" si="2"/>
        <v>0</v>
      </c>
    </row>
    <row r="48" spans="1:16" ht="13.15" customHeight="1" x14ac:dyDescent="0.3">
      <c r="A48" s="8" t="s">
        <v>60</v>
      </c>
      <c r="B48" s="18">
        <f>[2]Total!B48</f>
        <v>0</v>
      </c>
      <c r="C48" s="18">
        <f>[2]Total!C48</f>
        <v>0</v>
      </c>
      <c r="D48" s="18">
        <f>[2]Total!D48</f>
        <v>0</v>
      </c>
      <c r="E48" s="18">
        <f>[2]Total!E48</f>
        <v>0</v>
      </c>
      <c r="F48" s="18">
        <f>[2]Total!F48</f>
        <v>0</v>
      </c>
      <c r="G48" s="18">
        <f>[2]Total!G48</f>
        <v>0</v>
      </c>
      <c r="H48" s="18">
        <f>[2]Total!H48</f>
        <v>0</v>
      </c>
      <c r="I48" s="18">
        <f>[2]Total!I48</f>
        <v>0</v>
      </c>
      <c r="J48" s="18">
        <f>[2]Total!J48</f>
        <v>0</v>
      </c>
      <c r="K48" s="18">
        <f>[2]Total!K48</f>
        <v>0</v>
      </c>
      <c r="L48" s="18">
        <f>[2]Total!L48</f>
        <v>0</v>
      </c>
      <c r="M48" s="18">
        <f>[2]Total!M48</f>
        <v>0</v>
      </c>
      <c r="N48" s="18">
        <f>[2]Total!N48</f>
        <v>0</v>
      </c>
      <c r="O48" s="18">
        <f>[2]Total!O48</f>
        <v>0</v>
      </c>
      <c r="P48" s="27">
        <f t="shared" si="2"/>
        <v>0</v>
      </c>
    </row>
    <row r="49" spans="1:16" ht="13.15" customHeight="1" x14ac:dyDescent="0.3">
      <c r="A49" s="8" t="s">
        <v>61</v>
      </c>
      <c r="B49" s="18">
        <f>[2]Total!B49</f>
        <v>0</v>
      </c>
      <c r="C49" s="18">
        <f>[2]Total!C49</f>
        <v>0</v>
      </c>
      <c r="D49" s="18">
        <f>[2]Total!D49</f>
        <v>0</v>
      </c>
      <c r="E49" s="18">
        <f>[2]Total!E49</f>
        <v>0</v>
      </c>
      <c r="F49" s="18">
        <f>[2]Total!F49</f>
        <v>0</v>
      </c>
      <c r="G49" s="18">
        <f>[2]Total!G49</f>
        <v>0</v>
      </c>
      <c r="H49" s="18">
        <f>[2]Total!H49</f>
        <v>0</v>
      </c>
      <c r="I49" s="18">
        <f>[2]Total!I49</f>
        <v>0</v>
      </c>
      <c r="J49" s="18">
        <f>[2]Total!J49</f>
        <v>0</v>
      </c>
      <c r="K49" s="18">
        <f>[2]Total!K49</f>
        <v>0</v>
      </c>
      <c r="L49" s="18">
        <f>[2]Total!L49</f>
        <v>0</v>
      </c>
      <c r="M49" s="18">
        <f>[2]Total!M49</f>
        <v>0</v>
      </c>
      <c r="N49" s="18">
        <f>[2]Total!N49</f>
        <v>0</v>
      </c>
      <c r="O49" s="18">
        <f>[2]Total!O49</f>
        <v>0</v>
      </c>
      <c r="P49" s="27">
        <f t="shared" si="2"/>
        <v>0</v>
      </c>
    </row>
    <row r="50" spans="1:16" ht="13.15" customHeight="1" x14ac:dyDescent="0.3">
      <c r="A50" s="8" t="s">
        <v>62</v>
      </c>
      <c r="B50" s="18">
        <f>[2]Total!B50</f>
        <v>0</v>
      </c>
      <c r="C50" s="18">
        <f>[2]Total!C50</f>
        <v>0</v>
      </c>
      <c r="D50" s="18">
        <f>[2]Total!D50</f>
        <v>0</v>
      </c>
      <c r="E50" s="18">
        <f>[2]Total!E50</f>
        <v>0</v>
      </c>
      <c r="F50" s="18">
        <f>[2]Total!F50</f>
        <v>0</v>
      </c>
      <c r="G50" s="18">
        <f>[2]Total!G50</f>
        <v>0</v>
      </c>
      <c r="H50" s="18">
        <f>[2]Total!H50</f>
        <v>0</v>
      </c>
      <c r="I50" s="18">
        <f>[2]Total!I50</f>
        <v>0</v>
      </c>
      <c r="J50" s="18">
        <f>[2]Total!J50</f>
        <v>0</v>
      </c>
      <c r="K50" s="18">
        <f>[2]Total!K50</f>
        <v>0</v>
      </c>
      <c r="L50" s="18">
        <f>[2]Total!L50</f>
        <v>0</v>
      </c>
      <c r="M50" s="18">
        <f>[2]Total!M50</f>
        <v>0</v>
      </c>
      <c r="N50" s="18">
        <f>[2]Total!N50</f>
        <v>0</v>
      </c>
      <c r="O50" s="18">
        <f>[2]Total!O50</f>
        <v>0</v>
      </c>
      <c r="P50" s="27">
        <f t="shared" si="2"/>
        <v>0</v>
      </c>
    </row>
    <row r="51" spans="1:16" ht="13.15" customHeight="1" x14ac:dyDescent="0.3">
      <c r="A51" s="8" t="s">
        <v>63</v>
      </c>
      <c r="B51" s="18">
        <f>[2]Total!B51</f>
        <v>0</v>
      </c>
      <c r="C51" s="18">
        <f>[2]Total!C51</f>
        <v>0</v>
      </c>
      <c r="D51" s="18">
        <f>[2]Total!D51</f>
        <v>0</v>
      </c>
      <c r="E51" s="18">
        <f>[2]Total!E51</f>
        <v>0</v>
      </c>
      <c r="F51" s="18">
        <f>[2]Total!F51</f>
        <v>41.97</v>
      </c>
      <c r="G51" s="18">
        <f>[2]Total!G51</f>
        <v>0</v>
      </c>
      <c r="H51" s="18">
        <f>[2]Total!H51</f>
        <v>0</v>
      </c>
      <c r="I51" s="18">
        <f>[2]Total!I51</f>
        <v>0</v>
      </c>
      <c r="J51" s="18">
        <f>[2]Total!J51</f>
        <v>69.959999999999994</v>
      </c>
      <c r="K51" s="18">
        <f>[2]Total!K51</f>
        <v>0</v>
      </c>
      <c r="L51" s="18">
        <f>[2]Total!L51</f>
        <v>0</v>
      </c>
      <c r="M51" s="18">
        <f>[2]Total!M51</f>
        <v>0</v>
      </c>
      <c r="N51" s="18">
        <f>[2]Total!N51</f>
        <v>111.92999999999999</v>
      </c>
      <c r="O51" s="18">
        <f>[2]Total!O51</f>
        <v>41.97</v>
      </c>
      <c r="P51" s="27">
        <f t="shared" si="2"/>
        <v>69.959999999999994</v>
      </c>
    </row>
    <row r="52" spans="1:16" ht="13.15" customHeight="1" x14ac:dyDescent="0.3">
      <c r="A52" s="8" t="s">
        <v>64</v>
      </c>
      <c r="B52" s="18">
        <f>[2]Total!B52</f>
        <v>0</v>
      </c>
      <c r="C52" s="18">
        <f>[2]Total!C52</f>
        <v>156.30000000000001</v>
      </c>
      <c r="D52" s="18">
        <f>[2]Total!D52</f>
        <v>4350</v>
      </c>
      <c r="E52" s="18">
        <f>[2]Total!E52</f>
        <v>0</v>
      </c>
      <c r="F52" s="18">
        <f>[2]Total!F52</f>
        <v>9728.6</v>
      </c>
      <c r="G52" s="18">
        <f>[2]Total!G52</f>
        <v>0</v>
      </c>
      <c r="H52" s="18">
        <f>[2]Total!H52</f>
        <v>0</v>
      </c>
      <c r="I52" s="18">
        <f>[2]Total!I52</f>
        <v>0</v>
      </c>
      <c r="J52" s="18">
        <f>[2]Total!J52</f>
        <v>114.72</v>
      </c>
      <c r="K52" s="18">
        <f>[2]Total!K52</f>
        <v>0</v>
      </c>
      <c r="L52" s="18">
        <f>[2]Total!L52</f>
        <v>82.08</v>
      </c>
      <c r="M52" s="18">
        <f>[2]Total!M52</f>
        <v>0</v>
      </c>
      <c r="N52" s="18">
        <f>[2]Total!N52</f>
        <v>14431.7</v>
      </c>
      <c r="O52" s="18">
        <f>[2]Total!O52</f>
        <v>13466.770000000002</v>
      </c>
      <c r="P52" s="27">
        <f t="shared" si="2"/>
        <v>964.92999999999847</v>
      </c>
    </row>
    <row r="53" spans="1:16" ht="13.15" customHeight="1" x14ac:dyDescent="0.3">
      <c r="A53" s="8" t="s">
        <v>65</v>
      </c>
      <c r="B53" s="18">
        <f>[2]Total!B53</f>
        <v>0</v>
      </c>
      <c r="C53" s="18">
        <f>[2]Total!C53</f>
        <v>0</v>
      </c>
      <c r="D53" s="18">
        <f>[2]Total!D53</f>
        <v>0</v>
      </c>
      <c r="E53" s="18">
        <f>[2]Total!E53</f>
        <v>0</v>
      </c>
      <c r="F53" s="18">
        <f>[2]Total!F53</f>
        <v>75</v>
      </c>
      <c r="G53" s="18">
        <f>[2]Total!G53</f>
        <v>0</v>
      </c>
      <c r="H53" s="18">
        <f>[2]Total!H53</f>
        <v>0</v>
      </c>
      <c r="I53" s="18">
        <f>[2]Total!I53</f>
        <v>0</v>
      </c>
      <c r="J53" s="18">
        <f>[2]Total!J53</f>
        <v>0</v>
      </c>
      <c r="K53" s="18">
        <f>[2]Total!K53</f>
        <v>0</v>
      </c>
      <c r="L53" s="18">
        <f>[2]Total!L53</f>
        <v>0</v>
      </c>
      <c r="M53" s="18">
        <f>[2]Total!M53</f>
        <v>0</v>
      </c>
      <c r="N53" s="18">
        <f>[2]Total!N53</f>
        <v>75</v>
      </c>
      <c r="O53" s="18">
        <f>[2]Total!O53</f>
        <v>75</v>
      </c>
      <c r="P53" s="27">
        <f t="shared" si="2"/>
        <v>0</v>
      </c>
    </row>
    <row r="54" spans="1:16" ht="13.15" customHeight="1" x14ac:dyDescent="0.3">
      <c r="A54" s="8" t="s">
        <v>66</v>
      </c>
      <c r="B54" s="18">
        <f>[2]Total!B54</f>
        <v>0</v>
      </c>
      <c r="C54" s="18">
        <f>[2]Total!C54</f>
        <v>0</v>
      </c>
      <c r="D54" s="18">
        <f>[2]Total!D54</f>
        <v>0</v>
      </c>
      <c r="E54" s="18">
        <f>[2]Total!E54</f>
        <v>0</v>
      </c>
      <c r="F54" s="18">
        <f>[2]Total!F54</f>
        <v>0</v>
      </c>
      <c r="G54" s="18">
        <f>[2]Total!G54</f>
        <v>0</v>
      </c>
      <c r="H54" s="18">
        <f>[2]Total!H54</f>
        <v>0</v>
      </c>
      <c r="I54" s="18">
        <f>[2]Total!I54</f>
        <v>0</v>
      </c>
      <c r="J54" s="18">
        <f>[2]Total!J54</f>
        <v>0</v>
      </c>
      <c r="K54" s="18">
        <f>[2]Total!K54</f>
        <v>0</v>
      </c>
      <c r="L54" s="18">
        <f>[2]Total!L54</f>
        <v>0</v>
      </c>
      <c r="M54" s="18">
        <f>[2]Total!M54</f>
        <v>0</v>
      </c>
      <c r="N54" s="18">
        <f>[2]Total!N54</f>
        <v>0</v>
      </c>
      <c r="O54" s="18">
        <f>[2]Total!O54</f>
        <v>0</v>
      </c>
      <c r="P54" s="27">
        <f t="shared" si="2"/>
        <v>0</v>
      </c>
    </row>
    <row r="55" spans="1:16" ht="13.15" customHeight="1" x14ac:dyDescent="0.3">
      <c r="A55" s="8" t="s">
        <v>67</v>
      </c>
      <c r="B55" s="18">
        <f>[2]Total!B55</f>
        <v>0</v>
      </c>
      <c r="C55" s="18">
        <f>[2]Total!C55</f>
        <v>0</v>
      </c>
      <c r="D55" s="18">
        <f>[2]Total!D55</f>
        <v>0</v>
      </c>
      <c r="E55" s="18">
        <f>[2]Total!E55</f>
        <v>1000</v>
      </c>
      <c r="F55" s="18">
        <f>[2]Total!F55</f>
        <v>0</v>
      </c>
      <c r="G55" s="18">
        <f>[2]Total!G55</f>
        <v>0</v>
      </c>
      <c r="H55" s="18">
        <f>[2]Total!H55</f>
        <v>15.33</v>
      </c>
      <c r="I55" s="18">
        <f>[2]Total!I55</f>
        <v>10</v>
      </c>
      <c r="J55" s="18">
        <f>[2]Total!J55</f>
        <v>0</v>
      </c>
      <c r="K55" s="18">
        <f>[2]Total!K55</f>
        <v>0</v>
      </c>
      <c r="L55" s="18">
        <f>[2]Total!L55</f>
        <v>0</v>
      </c>
      <c r="M55" s="18">
        <f>[2]Total!M55</f>
        <v>560</v>
      </c>
      <c r="N55" s="18">
        <f>[2]Total!N55</f>
        <v>1585.33</v>
      </c>
      <c r="O55" s="18">
        <f>[2]Total!O55</f>
        <v>1585</v>
      </c>
      <c r="P55" s="27">
        <f t="shared" si="2"/>
        <v>0.32999999999992724</v>
      </c>
    </row>
    <row r="56" spans="1:16" ht="13.15" customHeight="1" x14ac:dyDescent="0.3">
      <c r="A56" s="8" t="s">
        <v>68</v>
      </c>
      <c r="B56" s="18">
        <f>[2]Total!B56</f>
        <v>0</v>
      </c>
      <c r="C56" s="18">
        <f>[2]Total!C56</f>
        <v>2000</v>
      </c>
      <c r="D56" s="18">
        <f>[2]Total!D56</f>
        <v>1000</v>
      </c>
      <c r="E56" s="18">
        <f>[2]Total!E56</f>
        <v>1000</v>
      </c>
      <c r="F56" s="18">
        <f>[2]Total!F56</f>
        <v>1000</v>
      </c>
      <c r="G56" s="18">
        <f>[2]Total!G56</f>
        <v>1000</v>
      </c>
      <c r="H56" s="18">
        <f>[2]Total!H56</f>
        <v>0</v>
      </c>
      <c r="I56" s="18">
        <f>[2]Total!I56</f>
        <v>0</v>
      </c>
      <c r="J56" s="18">
        <f>[2]Total!J56</f>
        <v>1000</v>
      </c>
      <c r="K56" s="18">
        <f>[2]Total!K56</f>
        <v>0</v>
      </c>
      <c r="L56" s="18">
        <f>[2]Total!L56</f>
        <v>1000</v>
      </c>
      <c r="M56" s="18">
        <f>[2]Total!M56</f>
        <v>0</v>
      </c>
      <c r="N56" s="18">
        <f>[2]Total!N56</f>
        <v>8000</v>
      </c>
      <c r="O56" s="18">
        <f>[2]Total!O56</f>
        <v>1772.9</v>
      </c>
      <c r="P56" s="27">
        <f t="shared" si="2"/>
        <v>6227.1</v>
      </c>
    </row>
    <row r="57" spans="1:16" ht="13.15" customHeight="1" x14ac:dyDescent="0.3">
      <c r="A57" s="8" t="s">
        <v>69</v>
      </c>
      <c r="B57" s="18">
        <f>[2]Total!B57</f>
        <v>500</v>
      </c>
      <c r="C57" s="18">
        <f>[2]Total!C57</f>
        <v>2000</v>
      </c>
      <c r="D57" s="18">
        <f>[2]Total!D57</f>
        <v>1000</v>
      </c>
      <c r="E57" s="18">
        <f>[2]Total!E57</f>
        <v>500</v>
      </c>
      <c r="F57" s="18">
        <f>[2]Total!F57</f>
        <v>500</v>
      </c>
      <c r="G57" s="18">
        <f>[2]Total!G57</f>
        <v>0</v>
      </c>
      <c r="H57" s="18">
        <f>[2]Total!H57</f>
        <v>500</v>
      </c>
      <c r="I57" s="18">
        <f>[2]Total!I57</f>
        <v>200</v>
      </c>
      <c r="J57" s="18">
        <f>[2]Total!J57</f>
        <v>0</v>
      </c>
      <c r="K57" s="18">
        <f>[2]Total!K57</f>
        <v>1000</v>
      </c>
      <c r="L57" s="18">
        <f>[2]Total!L57</f>
        <v>100</v>
      </c>
      <c r="M57" s="18">
        <f>[2]Total!M57</f>
        <v>750</v>
      </c>
      <c r="N57" s="18">
        <f>[2]Total!N57</f>
        <v>7050</v>
      </c>
      <c r="O57" s="18">
        <f>[2]Total!O57</f>
        <v>3035.71</v>
      </c>
      <c r="P57" s="27">
        <f t="shared" si="2"/>
        <v>4014.29</v>
      </c>
    </row>
    <row r="58" spans="1:16" ht="13.15" customHeight="1" x14ac:dyDescent="0.3">
      <c r="A58" s="8" t="s">
        <v>70</v>
      </c>
      <c r="B58" s="18">
        <f>[2]Total!B58</f>
        <v>0</v>
      </c>
      <c r="C58" s="18">
        <f>[2]Total!C58</f>
        <v>635</v>
      </c>
      <c r="D58" s="18">
        <f>[2]Total!D58</f>
        <v>0</v>
      </c>
      <c r="E58" s="18">
        <f>[2]Total!E58</f>
        <v>0</v>
      </c>
      <c r="F58" s="18">
        <f>[2]Total!F58</f>
        <v>50</v>
      </c>
      <c r="G58" s="18">
        <f>[2]Total!G58</f>
        <v>0</v>
      </c>
      <c r="H58" s="18">
        <f>[2]Total!H58</f>
        <v>0</v>
      </c>
      <c r="I58" s="18">
        <f>[2]Total!I58</f>
        <v>0</v>
      </c>
      <c r="J58" s="18">
        <f>[2]Total!J58</f>
        <v>0</v>
      </c>
      <c r="K58" s="18">
        <f>[2]Total!K58</f>
        <v>750</v>
      </c>
      <c r="L58" s="18">
        <f>[2]Total!L58</f>
        <v>0</v>
      </c>
      <c r="M58" s="18">
        <f>[2]Total!M58</f>
        <v>320</v>
      </c>
      <c r="N58" s="18">
        <f>[2]Total!N58</f>
        <v>1755</v>
      </c>
      <c r="O58" s="18">
        <f>[2]Total!O58</f>
        <v>1755</v>
      </c>
      <c r="P58" s="27">
        <f t="shared" si="2"/>
        <v>0</v>
      </c>
    </row>
    <row r="59" spans="1:16" ht="13.15" customHeight="1" x14ac:dyDescent="0.3">
      <c r="A59" s="8" t="s">
        <v>71</v>
      </c>
      <c r="B59" s="18">
        <f>[2]Total!B59</f>
        <v>0</v>
      </c>
      <c r="C59" s="18">
        <f>[2]Total!C59</f>
        <v>0</v>
      </c>
      <c r="D59" s="18">
        <f>[2]Total!D59</f>
        <v>0</v>
      </c>
      <c r="E59" s="18">
        <f>[2]Total!E59</f>
        <v>0</v>
      </c>
      <c r="F59" s="18">
        <f>[2]Total!F59</f>
        <v>1500</v>
      </c>
      <c r="G59" s="18">
        <f>[2]Total!G59</f>
        <v>0</v>
      </c>
      <c r="H59" s="18">
        <f>[2]Total!H59</f>
        <v>0</v>
      </c>
      <c r="I59" s="18">
        <f>[2]Total!I59</f>
        <v>0</v>
      </c>
      <c r="J59" s="18">
        <f>[2]Total!J59</f>
        <v>1200</v>
      </c>
      <c r="K59" s="18">
        <f>[2]Total!K59</f>
        <v>0</v>
      </c>
      <c r="L59" s="18">
        <f>[2]Total!L59</f>
        <v>0</v>
      </c>
      <c r="M59" s="18">
        <f>[2]Total!M59</f>
        <v>0</v>
      </c>
      <c r="N59" s="18">
        <f>[2]Total!N59</f>
        <v>2700</v>
      </c>
      <c r="O59" s="18">
        <f>[2]Total!O59</f>
        <v>1132</v>
      </c>
      <c r="P59" s="27">
        <f t="shared" si="2"/>
        <v>1568</v>
      </c>
    </row>
    <row r="60" spans="1:16" ht="13.15" customHeight="1" x14ac:dyDescent="0.3">
      <c r="A60" s="8" t="s">
        <v>72</v>
      </c>
      <c r="B60" s="18">
        <f>[2]Total!B60</f>
        <v>0</v>
      </c>
      <c r="C60" s="18">
        <f>[2]Total!C60</f>
        <v>0</v>
      </c>
      <c r="D60" s="18">
        <f>[2]Total!D60</f>
        <v>0</v>
      </c>
      <c r="E60" s="18">
        <f>[2]Total!E60</f>
        <v>10</v>
      </c>
      <c r="F60" s="18">
        <f>[2]Total!F60</f>
        <v>500</v>
      </c>
      <c r="G60" s="18">
        <f>[2]Total!G60</f>
        <v>0</v>
      </c>
      <c r="H60" s="18">
        <f>[2]Total!H60</f>
        <v>0</v>
      </c>
      <c r="I60" s="18">
        <f>[2]Total!I60</f>
        <v>0</v>
      </c>
      <c r="J60" s="18">
        <f>[2]Total!J60</f>
        <v>750</v>
      </c>
      <c r="K60" s="18">
        <f>[2]Total!K60</f>
        <v>0</v>
      </c>
      <c r="L60" s="18">
        <f>[2]Total!L60</f>
        <v>0</v>
      </c>
      <c r="M60" s="18">
        <f>[2]Total!M60</f>
        <v>36.049999999999997</v>
      </c>
      <c r="N60" s="18">
        <f>[2]Total!N60</f>
        <v>1296.05</v>
      </c>
      <c r="O60" s="18">
        <f>[2]Total!O60</f>
        <v>450</v>
      </c>
      <c r="P60" s="27">
        <f t="shared" si="2"/>
        <v>846.05</v>
      </c>
    </row>
    <row r="61" spans="1:16" ht="13.15" customHeight="1" x14ac:dyDescent="0.3">
      <c r="A61" s="8" t="s">
        <v>73</v>
      </c>
      <c r="B61" s="18">
        <f>[2]Total!B61</f>
        <v>0</v>
      </c>
      <c r="C61" s="18">
        <f>[2]Total!C61</f>
        <v>0</v>
      </c>
      <c r="D61" s="18">
        <f>[2]Total!D61</f>
        <v>0</v>
      </c>
      <c r="E61" s="18">
        <f>[2]Total!E61</f>
        <v>177.76</v>
      </c>
      <c r="F61" s="18">
        <f>[2]Total!F61</f>
        <v>1354.49</v>
      </c>
      <c r="G61" s="18">
        <f>[2]Total!G61</f>
        <v>1009.75</v>
      </c>
      <c r="H61" s="18">
        <f>[2]Total!H61</f>
        <v>0</v>
      </c>
      <c r="I61" s="18">
        <f>[2]Total!I61</f>
        <v>0</v>
      </c>
      <c r="J61" s="18">
        <f>[2]Total!J61</f>
        <v>0</v>
      </c>
      <c r="K61" s="18">
        <f>[2]Total!K61</f>
        <v>750</v>
      </c>
      <c r="L61" s="18">
        <f>[2]Total!L61</f>
        <v>0</v>
      </c>
      <c r="M61" s="18">
        <f>[2]Total!M61</f>
        <v>250</v>
      </c>
      <c r="N61" s="18">
        <f>[2]Total!N61</f>
        <v>3542</v>
      </c>
      <c r="O61" s="18">
        <f>[2]Total!O61</f>
        <v>3542</v>
      </c>
      <c r="P61" s="27">
        <f t="shared" si="2"/>
        <v>0</v>
      </c>
    </row>
    <row r="62" spans="1:16" ht="13.15" customHeight="1" x14ac:dyDescent="0.3">
      <c r="A62" s="8" t="s">
        <v>74</v>
      </c>
      <c r="B62" s="18">
        <f>[2]Total!B62</f>
        <v>0</v>
      </c>
      <c r="C62" s="18">
        <f>[2]Total!C62</f>
        <v>689.45</v>
      </c>
      <c r="D62" s="18">
        <f>[2]Total!D62</f>
        <v>506.38</v>
      </c>
      <c r="E62" s="18">
        <f>[2]Total!E62</f>
        <v>0</v>
      </c>
      <c r="F62" s="18">
        <f>[2]Total!F62</f>
        <v>6249.41</v>
      </c>
      <c r="G62" s="18">
        <f>[2]Total!G62</f>
        <v>995.79</v>
      </c>
      <c r="H62" s="18">
        <f>[2]Total!H62</f>
        <v>657.12</v>
      </c>
      <c r="I62" s="18">
        <f>[2]Total!I62</f>
        <v>0</v>
      </c>
      <c r="J62" s="18">
        <f>[2]Total!J62</f>
        <v>751.48</v>
      </c>
      <c r="K62" s="18">
        <f>[2]Total!K62</f>
        <v>2560.64</v>
      </c>
      <c r="L62" s="18">
        <f>[2]Total!L62</f>
        <v>0</v>
      </c>
      <c r="M62" s="18">
        <f>[2]Total!M62</f>
        <v>1303.47</v>
      </c>
      <c r="N62" s="18">
        <f>[2]Total!N62</f>
        <v>13713.739999999998</v>
      </c>
      <c r="O62" s="18">
        <f>[2]Total!O62</f>
        <v>12410</v>
      </c>
      <c r="P62" s="27">
        <f t="shared" si="2"/>
        <v>1303.739999999998</v>
      </c>
    </row>
    <row r="63" spans="1:16" ht="13.15" customHeight="1" x14ac:dyDescent="0.3">
      <c r="A63" s="8" t="s">
        <v>75</v>
      </c>
      <c r="B63" s="18">
        <f>[2]Total!B63</f>
        <v>0</v>
      </c>
      <c r="C63" s="18">
        <f>[2]Total!C63</f>
        <v>100</v>
      </c>
      <c r="D63" s="18">
        <f>[2]Total!D63</f>
        <v>0</v>
      </c>
      <c r="E63" s="18">
        <f>[2]Total!E63</f>
        <v>0</v>
      </c>
      <c r="F63" s="18">
        <f>[2]Total!F63</f>
        <v>0</v>
      </c>
      <c r="G63" s="18">
        <f>[2]Total!G63</f>
        <v>0</v>
      </c>
      <c r="H63" s="18">
        <f>[2]Total!H63</f>
        <v>0</v>
      </c>
      <c r="I63" s="18">
        <f>[2]Total!I63</f>
        <v>0</v>
      </c>
      <c r="J63" s="18">
        <f>[2]Total!J63</f>
        <v>0</v>
      </c>
      <c r="K63" s="18">
        <f>[2]Total!K63</f>
        <v>0</v>
      </c>
      <c r="L63" s="18">
        <f>[2]Total!L63</f>
        <v>0</v>
      </c>
      <c r="M63" s="18">
        <f>[2]Total!M63</f>
        <v>0</v>
      </c>
      <c r="N63" s="18">
        <f>[2]Total!N63</f>
        <v>100</v>
      </c>
      <c r="O63" s="18">
        <f>[2]Total!O63</f>
        <v>100</v>
      </c>
      <c r="P63" s="27">
        <f t="shared" si="2"/>
        <v>0</v>
      </c>
    </row>
    <row r="64" spans="1:16" ht="13.15" customHeight="1" x14ac:dyDescent="0.3">
      <c r="A64" s="8" t="s">
        <v>76</v>
      </c>
      <c r="B64" s="18">
        <f>[2]Total!B64</f>
        <v>0</v>
      </c>
      <c r="C64" s="18">
        <f>[2]Total!C64</f>
        <v>0</v>
      </c>
      <c r="D64" s="18">
        <f>[2]Total!D64</f>
        <v>0</v>
      </c>
      <c r="E64" s="18">
        <f>[2]Total!E64</f>
        <v>0</v>
      </c>
      <c r="F64" s="18">
        <f>[2]Total!F64</f>
        <v>0</v>
      </c>
      <c r="G64" s="18">
        <f>[2]Total!G64</f>
        <v>0</v>
      </c>
      <c r="H64" s="18">
        <f>[2]Total!H64</f>
        <v>0</v>
      </c>
      <c r="I64" s="18">
        <f>[2]Total!I64</f>
        <v>0</v>
      </c>
      <c r="J64" s="18">
        <f>[2]Total!J64</f>
        <v>0</v>
      </c>
      <c r="K64" s="18">
        <f>[2]Total!K64</f>
        <v>0</v>
      </c>
      <c r="L64" s="18">
        <f>[2]Total!L64</f>
        <v>0</v>
      </c>
      <c r="M64" s="18">
        <f>[2]Total!M64</f>
        <v>0</v>
      </c>
      <c r="N64" s="18">
        <f>[2]Total!N64</f>
        <v>0</v>
      </c>
      <c r="O64" s="18">
        <f>[2]Total!O64</f>
        <v>0</v>
      </c>
      <c r="P64" s="27">
        <f t="shared" si="2"/>
        <v>0</v>
      </c>
    </row>
    <row r="65" spans="1:16" ht="13.15" customHeight="1" x14ac:dyDescent="0.3">
      <c r="A65" s="8" t="s">
        <v>77</v>
      </c>
      <c r="B65" s="18">
        <f>[2]Total!B65</f>
        <v>0</v>
      </c>
      <c r="C65" s="18">
        <f>[2]Total!C65</f>
        <v>0</v>
      </c>
      <c r="D65" s="18">
        <f>[2]Total!D65</f>
        <v>0</v>
      </c>
      <c r="E65" s="18">
        <f>[2]Total!E65</f>
        <v>0</v>
      </c>
      <c r="F65" s="18">
        <f>[2]Total!F65</f>
        <v>0</v>
      </c>
      <c r="G65" s="18">
        <f>[2]Total!G65</f>
        <v>0</v>
      </c>
      <c r="H65" s="18">
        <f>[2]Total!H65</f>
        <v>0</v>
      </c>
      <c r="I65" s="18">
        <f>[2]Total!I65</f>
        <v>0</v>
      </c>
      <c r="J65" s="18">
        <f>[2]Total!J65</f>
        <v>0</v>
      </c>
      <c r="K65" s="18">
        <f>[2]Total!K65</f>
        <v>0</v>
      </c>
      <c r="L65" s="18">
        <f>[2]Total!L65</f>
        <v>0</v>
      </c>
      <c r="M65" s="18">
        <f>[2]Total!M65</f>
        <v>0</v>
      </c>
      <c r="N65" s="18">
        <f>[2]Total!N65</f>
        <v>0</v>
      </c>
      <c r="O65" s="18">
        <f>[2]Total!O65</f>
        <v>0</v>
      </c>
      <c r="P65" s="27">
        <f t="shared" si="2"/>
        <v>0</v>
      </c>
    </row>
    <row r="66" spans="1:16" ht="13.15" customHeight="1" x14ac:dyDescent="0.3">
      <c r="A66" s="8" t="s">
        <v>78</v>
      </c>
      <c r="B66" s="18">
        <f>[2]Total!B66</f>
        <v>6098.3313821257516</v>
      </c>
      <c r="C66" s="18">
        <f>[2]Total!C66</f>
        <v>6098.3313821257516</v>
      </c>
      <c r="D66" s="18">
        <f>[2]Total!D66</f>
        <v>6098.3313821257516</v>
      </c>
      <c r="E66" s="18">
        <f>[2]Total!E66</f>
        <v>6098.3313821257516</v>
      </c>
      <c r="F66" s="18">
        <f>[2]Total!F66</f>
        <v>6098.3313821257516</v>
      </c>
      <c r="G66" s="18">
        <f>[2]Total!G66</f>
        <v>6098.3313821257516</v>
      </c>
      <c r="H66" s="18">
        <f>[2]Total!H66</f>
        <v>6098.3313821257516</v>
      </c>
      <c r="I66" s="18">
        <f>[2]Total!I66</f>
        <v>6098.3313821257516</v>
      </c>
      <c r="J66" s="18">
        <f>[2]Total!J66</f>
        <v>6098.3313821257516</v>
      </c>
      <c r="K66" s="18">
        <f>[2]Total!K66</f>
        <v>6098.3313821257516</v>
      </c>
      <c r="L66" s="18">
        <f>[2]Total!L66</f>
        <v>6098.3313821257516</v>
      </c>
      <c r="M66" s="18">
        <f>[2]Total!M66</f>
        <v>6098.3313821257516</v>
      </c>
      <c r="N66" s="18">
        <f>[2]Total!N66</f>
        <v>73179.976585509023</v>
      </c>
      <c r="O66" s="18">
        <f>[2]Total!O66</f>
        <v>80314.87</v>
      </c>
      <c r="P66" s="27">
        <f t="shared" si="2"/>
        <v>-7134.8934144909726</v>
      </c>
    </row>
    <row r="67" spans="1:16" ht="12" customHeight="1" x14ac:dyDescent="0.3">
      <c r="A67" s="8" t="s">
        <v>79</v>
      </c>
      <c r="B67" s="20">
        <f>SUM(B19:B66)</f>
        <v>30740.915358483642</v>
      </c>
      <c r="C67" s="20">
        <f t="shared" ref="C67:P67" si="3">SUM(C19:C66)</f>
        <v>36474.13535848364</v>
      </c>
      <c r="D67" s="20">
        <f t="shared" si="3"/>
        <v>37126.345358483646</v>
      </c>
      <c r="E67" s="20">
        <f t="shared" si="3"/>
        <v>38440.375358483645</v>
      </c>
      <c r="F67" s="20">
        <f t="shared" si="3"/>
        <v>54564.36535848365</v>
      </c>
      <c r="G67" s="20">
        <f t="shared" si="3"/>
        <v>34803.995358483648</v>
      </c>
      <c r="H67" s="20">
        <f t="shared" si="3"/>
        <v>49775.715358483641</v>
      </c>
      <c r="I67" s="20">
        <f t="shared" si="3"/>
        <v>33370.045358483643</v>
      </c>
      <c r="J67" s="20">
        <f t="shared" si="3"/>
        <v>36502.415358483646</v>
      </c>
      <c r="K67" s="20">
        <f t="shared" si="3"/>
        <v>37219.705358483639</v>
      </c>
      <c r="L67" s="20">
        <f t="shared" si="3"/>
        <v>33919.795358483643</v>
      </c>
      <c r="M67" s="20">
        <f t="shared" si="3"/>
        <v>34218.295358483643</v>
      </c>
      <c r="N67" s="28">
        <f t="shared" si="3"/>
        <v>457156.10430180369</v>
      </c>
      <c r="O67" s="28">
        <f t="shared" si="3"/>
        <v>442759.64</v>
      </c>
      <c r="P67" s="28">
        <f t="shared" si="3"/>
        <v>14396.464301803764</v>
      </c>
    </row>
    <row r="68" spans="1:16" ht="13.35" customHeight="1" x14ac:dyDescent="0.3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0"/>
      <c r="O68" s="27"/>
      <c r="P68" s="27">
        <f t="shared" si="2"/>
        <v>0</v>
      </c>
    </row>
    <row r="69" spans="1:16" ht="12.6" customHeight="1" thickBot="1" x14ac:dyDescent="0.35">
      <c r="A69" s="11" t="s">
        <v>80</v>
      </c>
      <c r="B69" s="24">
        <f>B16-B67</f>
        <v>-22277.13535848364</v>
      </c>
      <c r="C69" s="24">
        <f t="shared" ref="C69:P69" si="4">C16-C67</f>
        <v>-36474.13535848364</v>
      </c>
      <c r="D69" s="24">
        <f t="shared" si="4"/>
        <v>-25990.035358483648</v>
      </c>
      <c r="E69" s="24">
        <f t="shared" si="4"/>
        <v>-30795.855358483645</v>
      </c>
      <c r="F69" s="24">
        <f t="shared" si="4"/>
        <v>49673.734641516356</v>
      </c>
      <c r="G69" s="24">
        <f t="shared" si="4"/>
        <v>28705.38464151635</v>
      </c>
      <c r="H69" s="24">
        <f t="shared" si="4"/>
        <v>78938.084641516354</v>
      </c>
      <c r="I69" s="24">
        <f t="shared" si="4"/>
        <v>53962.024641516364</v>
      </c>
      <c r="J69" s="24">
        <f t="shared" si="4"/>
        <v>-18421.685358483646</v>
      </c>
      <c r="K69" s="24">
        <f t="shared" si="4"/>
        <v>-30769.54535848364</v>
      </c>
      <c r="L69" s="24">
        <f t="shared" si="4"/>
        <v>-28141.345358483642</v>
      </c>
      <c r="M69" s="24">
        <f t="shared" si="4"/>
        <v>16134.114641516353</v>
      </c>
      <c r="N69" s="31">
        <f t="shared" si="4"/>
        <v>34543.605698196217</v>
      </c>
      <c r="O69" s="31">
        <f t="shared" si="4"/>
        <v>75399.729999999981</v>
      </c>
      <c r="P69" s="31">
        <f t="shared" si="4"/>
        <v>-40856.124301803822</v>
      </c>
    </row>
    <row r="70" spans="1:16" ht="13.35" customHeight="1" thickTop="1" x14ac:dyDescent="0.3"/>
    <row r="72" spans="1:16" x14ac:dyDescent="0.3">
      <c r="N72" s="32"/>
    </row>
  </sheetData>
  <mergeCells count="3">
    <mergeCell ref="A1:N1"/>
    <mergeCell ref="A2:N2"/>
    <mergeCell ref="A3:N3"/>
  </mergeCells>
  <pageMargins left="0.25" right="0.25" top="0.25" bottom="0.25" header="0.5" footer="0.5"/>
  <pageSetup paperSize="143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9153-1B1E-4C82-8EE9-F8793DDE8C3E}">
  <dimension ref="A1:P70"/>
  <sheetViews>
    <sheetView topLeftCell="A17" zoomScale="80" zoomScaleNormal="80" workbookViewId="0">
      <selection activeCell="U57" sqref="U57"/>
    </sheetView>
  </sheetViews>
  <sheetFormatPr defaultRowHeight="13.5" x14ac:dyDescent="0.3"/>
  <cols>
    <col min="1" max="1" width="38.7109375" style="2" bestFit="1" customWidth="1"/>
    <col min="2" max="16" width="12.7109375" style="2" customWidth="1"/>
    <col min="17" max="16384" width="9.140625" style="2"/>
  </cols>
  <sheetData>
    <row r="1" spans="1:16" s="34" customFormat="1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34" customFormat="1" ht="12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34" customFormat="1" ht="12.75" customHeight="1" x14ac:dyDescent="0.25">
      <c r="A3" s="65" t="s">
        <v>85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6" ht="39" customHeight="1" x14ac:dyDescent="0.3">
      <c r="A4" s="3"/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</v>
      </c>
      <c r="O4" s="7" t="s">
        <v>83</v>
      </c>
      <c r="P4" s="7" t="s">
        <v>17</v>
      </c>
    </row>
    <row r="5" spans="1:16" ht="13.15" customHeight="1" x14ac:dyDescent="0.3">
      <c r="A5" s="8" t="s">
        <v>18</v>
      </c>
    </row>
    <row r="6" spans="1:16" ht="13.15" customHeight="1" x14ac:dyDescent="0.3">
      <c r="A6" s="8" t="s">
        <v>19</v>
      </c>
      <c r="B6" s="9">
        <f>'[3]Special Events'!B6</f>
        <v>0</v>
      </c>
      <c r="C6" s="9">
        <f>'[3]Special Events'!C6</f>
        <v>0</v>
      </c>
      <c r="D6" s="9">
        <f>'[3]Special Events'!D6</f>
        <v>0</v>
      </c>
      <c r="E6" s="9">
        <f>'[3]Special Events'!E6</f>
        <v>70000</v>
      </c>
      <c r="F6" s="9">
        <f>'[3]Special Events'!F6</f>
        <v>0</v>
      </c>
      <c r="G6" s="9">
        <f>'[3]Special Events'!G6</f>
        <v>0</v>
      </c>
      <c r="H6" s="9">
        <f>'[3]Special Events'!H6</f>
        <v>0</v>
      </c>
      <c r="I6" s="9">
        <f>'[3]Special Events'!I6</f>
        <v>60000</v>
      </c>
      <c r="J6" s="9">
        <f>'[3]Special Events'!J6</f>
        <v>35250</v>
      </c>
      <c r="K6" s="9">
        <f>'[3]Special Events'!K6</f>
        <v>30000</v>
      </c>
      <c r="L6" s="9">
        <f>'[3]Special Events'!L6</f>
        <v>0</v>
      </c>
      <c r="M6" s="9">
        <f>'[3]Special Events'!M6</f>
        <v>0</v>
      </c>
      <c r="N6" s="9">
        <f>'[3]Special Events'!N6</f>
        <v>195250</v>
      </c>
      <c r="O6" s="9">
        <f>'[3]Special Events'!O6</f>
        <v>130250</v>
      </c>
      <c r="P6" s="12">
        <f t="shared" ref="P6:P15" si="0">N6-O6</f>
        <v>65000</v>
      </c>
    </row>
    <row r="7" spans="1:16" ht="13.15" customHeight="1" x14ac:dyDescent="0.3">
      <c r="A7" s="8" t="s">
        <v>20</v>
      </c>
      <c r="B7" s="9">
        <f>'[3]Special Events'!B7</f>
        <v>0</v>
      </c>
      <c r="C7" s="9">
        <f>'[3]Special Events'!C7</f>
        <v>0</v>
      </c>
      <c r="D7" s="9">
        <f>'[3]Special Events'!D7</f>
        <v>0</v>
      </c>
      <c r="E7" s="9">
        <f>'[3]Special Events'!E7</f>
        <v>0</v>
      </c>
      <c r="F7" s="9">
        <f>'[3]Special Events'!F7</f>
        <v>0</v>
      </c>
      <c r="G7" s="9">
        <f>'[3]Special Events'!G7</f>
        <v>0</v>
      </c>
      <c r="H7" s="9">
        <f>'[3]Special Events'!H7</f>
        <v>0</v>
      </c>
      <c r="I7" s="9">
        <f>'[3]Special Events'!I7</f>
        <v>0</v>
      </c>
      <c r="J7" s="9">
        <f>'[3]Special Events'!J7</f>
        <v>0</v>
      </c>
      <c r="K7" s="9">
        <f>'[3]Special Events'!K7</f>
        <v>0</v>
      </c>
      <c r="L7" s="9">
        <f>'[3]Special Events'!L7</f>
        <v>0</v>
      </c>
      <c r="M7" s="9">
        <f>'[3]Special Events'!M7</f>
        <v>0</v>
      </c>
      <c r="N7" s="9">
        <f>'[3]Special Events'!N7</f>
        <v>0</v>
      </c>
      <c r="O7" s="9">
        <f>'[3]Special Events'!O7</f>
        <v>0</v>
      </c>
      <c r="P7" s="12">
        <f t="shared" si="0"/>
        <v>0</v>
      </c>
    </row>
    <row r="8" spans="1:16" ht="13.15" customHeight="1" x14ac:dyDescent="0.3">
      <c r="A8" s="8" t="s">
        <v>21</v>
      </c>
      <c r="B8" s="9">
        <f>'[3]Special Events'!B8</f>
        <v>0</v>
      </c>
      <c r="C8" s="9">
        <f>'[3]Special Events'!C8</f>
        <v>0</v>
      </c>
      <c r="D8" s="9">
        <f>'[3]Special Events'!D8</f>
        <v>1000</v>
      </c>
      <c r="E8" s="9">
        <f>'[3]Special Events'!E8</f>
        <v>0</v>
      </c>
      <c r="F8" s="9">
        <f>'[3]Special Events'!F8</f>
        <v>6000</v>
      </c>
      <c r="G8" s="9">
        <f>'[3]Special Events'!G8</f>
        <v>10392.5</v>
      </c>
      <c r="H8" s="9">
        <f>'[3]Special Events'!H8</f>
        <v>45650</v>
      </c>
      <c r="I8" s="9">
        <f>'[3]Special Events'!I8</f>
        <v>654019.01</v>
      </c>
      <c r="J8" s="9">
        <f>'[3]Special Events'!J8</f>
        <v>212016</v>
      </c>
      <c r="K8" s="9">
        <f>'[3]Special Events'!K8</f>
        <v>11500</v>
      </c>
      <c r="L8" s="9">
        <f>'[3]Special Events'!L8</f>
        <v>0</v>
      </c>
      <c r="M8" s="9">
        <f>'[3]Special Events'!M8</f>
        <v>15000</v>
      </c>
      <c r="N8" s="9">
        <f>'[3]Special Events'!N8</f>
        <v>955577.51</v>
      </c>
      <c r="O8" s="9">
        <f>'[3]Special Events'!O8</f>
        <v>926077.51</v>
      </c>
      <c r="P8" s="12">
        <f t="shared" si="0"/>
        <v>29500</v>
      </c>
    </row>
    <row r="9" spans="1:16" ht="13.15" customHeight="1" x14ac:dyDescent="0.3">
      <c r="A9" s="8" t="s">
        <v>22</v>
      </c>
      <c r="B9" s="9">
        <f>'[3]Special Events'!B9</f>
        <v>0</v>
      </c>
      <c r="C9" s="9">
        <f>'[3]Special Events'!C9</f>
        <v>0</v>
      </c>
      <c r="D9" s="9">
        <f>'[3]Special Events'!D9</f>
        <v>24863.5</v>
      </c>
      <c r="E9" s="9">
        <f>'[3]Special Events'!E9</f>
        <v>8000</v>
      </c>
      <c r="F9" s="9">
        <f>'[3]Special Events'!F9</f>
        <v>0</v>
      </c>
      <c r="G9" s="9">
        <f>'[3]Special Events'!G9</f>
        <v>3000</v>
      </c>
      <c r="H9" s="9">
        <f>'[3]Special Events'!H9</f>
        <v>33681.660000000003</v>
      </c>
      <c r="I9" s="9">
        <f>'[3]Special Events'!I9</f>
        <v>10000</v>
      </c>
      <c r="J9" s="9">
        <f>'[3]Special Events'!J9</f>
        <v>40000</v>
      </c>
      <c r="K9" s="9">
        <f>'[3]Special Events'!K9</f>
        <v>3250</v>
      </c>
      <c r="L9" s="9">
        <f>'[3]Special Events'!L9</f>
        <v>0</v>
      </c>
      <c r="M9" s="9">
        <f>'[3]Special Events'!M9</f>
        <v>0</v>
      </c>
      <c r="N9" s="9">
        <f>'[3]Special Events'!N9</f>
        <v>122795.16</v>
      </c>
      <c r="O9" s="9">
        <f>'[3]Special Events'!O9</f>
        <v>97795.16</v>
      </c>
      <c r="P9" s="12">
        <f t="shared" si="0"/>
        <v>25000</v>
      </c>
    </row>
    <row r="10" spans="1:16" ht="13.15" customHeight="1" x14ac:dyDescent="0.3">
      <c r="A10" s="8" t="s">
        <v>23</v>
      </c>
      <c r="B10" s="9">
        <f>'[3]Special Events'!B10</f>
        <v>0</v>
      </c>
      <c r="C10" s="9">
        <f>'[3]Special Events'!C10</f>
        <v>0</v>
      </c>
      <c r="D10" s="9">
        <f>'[3]Special Events'!D10</f>
        <v>0</v>
      </c>
      <c r="E10" s="9">
        <f>'[3]Special Events'!E10</f>
        <v>3000</v>
      </c>
      <c r="F10" s="9">
        <f>'[3]Special Events'!F10</f>
        <v>0</v>
      </c>
      <c r="G10" s="9">
        <f>'[3]Special Events'!G10</f>
        <v>0</v>
      </c>
      <c r="H10" s="9">
        <f>'[3]Special Events'!H10</f>
        <v>0</v>
      </c>
      <c r="I10" s="9">
        <f>'[3]Special Events'!I10</f>
        <v>0</v>
      </c>
      <c r="J10" s="9">
        <f>'[3]Special Events'!J10</f>
        <v>0</v>
      </c>
      <c r="K10" s="9">
        <f>'[3]Special Events'!K10</f>
        <v>0</v>
      </c>
      <c r="L10" s="9">
        <f>'[3]Special Events'!L10</f>
        <v>0</v>
      </c>
      <c r="M10" s="9">
        <f>'[3]Special Events'!M10</f>
        <v>0</v>
      </c>
      <c r="N10" s="9">
        <f>'[3]Special Events'!N10</f>
        <v>3000</v>
      </c>
      <c r="O10" s="9">
        <f>'[3]Special Events'!O10</f>
        <v>3000</v>
      </c>
      <c r="P10" s="12">
        <f t="shared" si="0"/>
        <v>0</v>
      </c>
    </row>
    <row r="11" spans="1:16" ht="13.15" customHeight="1" x14ac:dyDescent="0.3">
      <c r="A11" s="8" t="s">
        <v>24</v>
      </c>
      <c r="B11" s="9">
        <f>'[3]Special Events'!B11</f>
        <v>0</v>
      </c>
      <c r="C11" s="9">
        <f>'[3]Special Events'!C11</f>
        <v>0</v>
      </c>
      <c r="D11" s="9">
        <f>'[3]Special Events'!D11</f>
        <v>0</v>
      </c>
      <c r="E11" s="9">
        <f>'[3]Special Events'!E11</f>
        <v>0</v>
      </c>
      <c r="F11" s="9">
        <f>'[3]Special Events'!F11</f>
        <v>0</v>
      </c>
      <c r="G11" s="9">
        <f>'[3]Special Events'!G11</f>
        <v>0</v>
      </c>
      <c r="H11" s="9">
        <f>'[3]Special Events'!H11</f>
        <v>0</v>
      </c>
      <c r="I11" s="9">
        <f>'[3]Special Events'!I11</f>
        <v>0</v>
      </c>
      <c r="J11" s="9">
        <f>'[3]Special Events'!J11</f>
        <v>0</v>
      </c>
      <c r="K11" s="9">
        <f>'[3]Special Events'!K11</f>
        <v>0</v>
      </c>
      <c r="L11" s="9">
        <f>'[3]Special Events'!L11</f>
        <v>0</v>
      </c>
      <c r="M11" s="9">
        <f>'[3]Special Events'!M11</f>
        <v>0</v>
      </c>
      <c r="N11" s="9">
        <f>'[3]Special Events'!N11</f>
        <v>0</v>
      </c>
      <c r="O11" s="9">
        <f>'[3]Special Events'!O11</f>
        <v>0</v>
      </c>
      <c r="P11" s="12">
        <f t="shared" si="0"/>
        <v>0</v>
      </c>
    </row>
    <row r="12" spans="1:16" ht="13.15" customHeight="1" x14ac:dyDescent="0.3">
      <c r="A12" s="8" t="s">
        <v>25</v>
      </c>
      <c r="B12" s="9">
        <f>'[3]Special Events'!B12</f>
        <v>0</v>
      </c>
      <c r="C12" s="9">
        <f>'[3]Special Events'!C12</f>
        <v>0</v>
      </c>
      <c r="D12" s="9">
        <f>'[3]Special Events'!D12</f>
        <v>0</v>
      </c>
      <c r="E12" s="9">
        <f>'[3]Special Events'!E12</f>
        <v>0</v>
      </c>
      <c r="F12" s="9">
        <f>'[3]Special Events'!F12</f>
        <v>0</v>
      </c>
      <c r="G12" s="9">
        <f>'[3]Special Events'!G12</f>
        <v>0</v>
      </c>
      <c r="H12" s="9">
        <f>'[3]Special Events'!H12</f>
        <v>0</v>
      </c>
      <c r="I12" s="9">
        <f>'[3]Special Events'!I12</f>
        <v>0</v>
      </c>
      <c r="J12" s="9">
        <f>'[3]Special Events'!J12</f>
        <v>0</v>
      </c>
      <c r="K12" s="9">
        <f>'[3]Special Events'!K12</f>
        <v>0</v>
      </c>
      <c r="L12" s="9">
        <f>'[3]Special Events'!L12</f>
        <v>0</v>
      </c>
      <c r="M12" s="9">
        <f>'[3]Special Events'!M12</f>
        <v>0</v>
      </c>
      <c r="N12" s="9">
        <f>'[3]Special Events'!N12</f>
        <v>0</v>
      </c>
      <c r="O12" s="9">
        <f>'[3]Special Events'!O12</f>
        <v>0</v>
      </c>
      <c r="P12" s="12">
        <f t="shared" si="0"/>
        <v>0</v>
      </c>
    </row>
    <row r="13" spans="1:16" ht="13.15" customHeight="1" x14ac:dyDescent="0.3">
      <c r="A13" s="8" t="s">
        <v>26</v>
      </c>
      <c r="B13" s="9">
        <f>'[3]Special Events'!B13</f>
        <v>0</v>
      </c>
      <c r="C13" s="9">
        <f>'[3]Special Events'!C13</f>
        <v>0</v>
      </c>
      <c r="D13" s="9">
        <f>'[3]Special Events'!D13</f>
        <v>0</v>
      </c>
      <c r="E13" s="9">
        <f>'[3]Special Events'!E13</f>
        <v>0</v>
      </c>
      <c r="F13" s="9">
        <f>'[3]Special Events'!F13</f>
        <v>0</v>
      </c>
      <c r="G13" s="9">
        <f>'[3]Special Events'!G13</f>
        <v>0</v>
      </c>
      <c r="H13" s="9">
        <f>'[3]Special Events'!H13</f>
        <v>0</v>
      </c>
      <c r="I13" s="9">
        <f>'[3]Special Events'!I13</f>
        <v>0</v>
      </c>
      <c r="J13" s="9">
        <f>'[3]Special Events'!J13</f>
        <v>0</v>
      </c>
      <c r="K13" s="9">
        <f>'[3]Special Events'!K13</f>
        <v>0</v>
      </c>
      <c r="L13" s="9">
        <f>'[3]Special Events'!L13</f>
        <v>0</v>
      </c>
      <c r="M13" s="9">
        <f>'[3]Special Events'!M13</f>
        <v>0</v>
      </c>
      <c r="N13" s="9">
        <f>'[3]Special Events'!N13</f>
        <v>0</v>
      </c>
      <c r="O13" s="9">
        <f>'[3]Special Events'!O13</f>
        <v>0</v>
      </c>
      <c r="P13" s="12">
        <f t="shared" si="0"/>
        <v>0</v>
      </c>
    </row>
    <row r="14" spans="1:16" ht="13.15" customHeight="1" x14ac:dyDescent="0.3">
      <c r="A14" s="8" t="s">
        <v>27</v>
      </c>
      <c r="B14" s="9">
        <f>'[3]Special Events'!B14</f>
        <v>0</v>
      </c>
      <c r="C14" s="9">
        <f>'[3]Special Events'!C14</f>
        <v>0</v>
      </c>
      <c r="D14" s="9">
        <f>'[3]Special Events'!D14</f>
        <v>0</v>
      </c>
      <c r="E14" s="9">
        <f>'[3]Special Events'!E14</f>
        <v>0</v>
      </c>
      <c r="F14" s="9">
        <f>'[3]Special Events'!F14</f>
        <v>0</v>
      </c>
      <c r="G14" s="9">
        <f>'[3]Special Events'!G14</f>
        <v>0</v>
      </c>
      <c r="H14" s="9">
        <f>'[3]Special Events'!H14</f>
        <v>0</v>
      </c>
      <c r="I14" s="9">
        <f>'[3]Special Events'!I14</f>
        <v>0</v>
      </c>
      <c r="J14" s="9">
        <f>'[3]Special Events'!J14</f>
        <v>0</v>
      </c>
      <c r="K14" s="9">
        <f>'[3]Special Events'!K14</f>
        <v>0</v>
      </c>
      <c r="L14" s="9">
        <f>'[3]Special Events'!L14</f>
        <v>0</v>
      </c>
      <c r="M14" s="9">
        <f>'[3]Special Events'!M14</f>
        <v>0</v>
      </c>
      <c r="N14" s="9">
        <f>'[3]Special Events'!N14</f>
        <v>0</v>
      </c>
      <c r="O14" s="9">
        <f>'[3]Special Events'!O14</f>
        <v>0</v>
      </c>
      <c r="P14" s="12">
        <f t="shared" si="0"/>
        <v>0</v>
      </c>
    </row>
    <row r="15" spans="1:16" ht="13.15" customHeight="1" x14ac:dyDescent="0.3">
      <c r="A15" s="8" t="s">
        <v>28</v>
      </c>
      <c r="B15" s="9">
        <f>'[3]Special Events'!B15</f>
        <v>0</v>
      </c>
      <c r="C15" s="9">
        <f>'[3]Special Events'!C15</f>
        <v>0</v>
      </c>
      <c r="D15" s="9">
        <f>'[3]Special Events'!D15</f>
        <v>0</v>
      </c>
      <c r="E15" s="9">
        <f>'[3]Special Events'!E15</f>
        <v>0</v>
      </c>
      <c r="F15" s="9">
        <f>'[3]Special Events'!F15</f>
        <v>0</v>
      </c>
      <c r="G15" s="9">
        <f>'[3]Special Events'!G15</f>
        <v>0</v>
      </c>
      <c r="H15" s="9">
        <f>'[3]Special Events'!H15</f>
        <v>0</v>
      </c>
      <c r="I15" s="9">
        <f>'[3]Special Events'!I15</f>
        <v>0</v>
      </c>
      <c r="J15" s="9">
        <f>'[3]Special Events'!J15</f>
        <v>0</v>
      </c>
      <c r="K15" s="9">
        <f>'[3]Special Events'!K15</f>
        <v>0</v>
      </c>
      <c r="L15" s="9">
        <f>'[3]Special Events'!L15</f>
        <v>0</v>
      </c>
      <c r="M15" s="9">
        <f>'[3]Special Events'!M15</f>
        <v>0</v>
      </c>
      <c r="N15" s="9">
        <f>'[3]Special Events'!N15</f>
        <v>0</v>
      </c>
      <c r="O15" s="9">
        <f>'[3]Special Events'!O15</f>
        <v>0</v>
      </c>
      <c r="P15" s="57">
        <f t="shared" si="0"/>
        <v>0</v>
      </c>
    </row>
    <row r="16" spans="1:16" ht="12" customHeight="1" thickBot="1" x14ac:dyDescent="0.35">
      <c r="A16" s="8" t="s">
        <v>29</v>
      </c>
      <c r="B16" s="58">
        <f>'[3]Special Events'!B16</f>
        <v>0</v>
      </c>
      <c r="C16" s="58">
        <f>'[3]Special Events'!C16</f>
        <v>0</v>
      </c>
      <c r="D16" s="58">
        <f>'[3]Special Events'!D16</f>
        <v>25863.5</v>
      </c>
      <c r="E16" s="58">
        <f>'[3]Special Events'!E16</f>
        <v>81000</v>
      </c>
      <c r="F16" s="58">
        <f>'[3]Special Events'!F16</f>
        <v>6000</v>
      </c>
      <c r="G16" s="58">
        <f>'[3]Special Events'!G16</f>
        <v>13392.5</v>
      </c>
      <c r="H16" s="58">
        <f>'[3]Special Events'!H16</f>
        <v>79331.66</v>
      </c>
      <c r="I16" s="58">
        <f>'[3]Special Events'!I16</f>
        <v>724019.01</v>
      </c>
      <c r="J16" s="58">
        <f>'[3]Special Events'!J16</f>
        <v>287266</v>
      </c>
      <c r="K16" s="58">
        <f>'[3]Special Events'!K16</f>
        <v>44750</v>
      </c>
      <c r="L16" s="58">
        <f>'[3]Special Events'!L16</f>
        <v>0</v>
      </c>
      <c r="M16" s="58">
        <f>'[3]Special Events'!M16</f>
        <v>15000</v>
      </c>
      <c r="N16" s="58">
        <f>'[3]Special Events'!N16</f>
        <v>1276622.67</v>
      </c>
      <c r="O16" s="58">
        <f>'[3]Special Events'!O16</f>
        <v>1157122.67</v>
      </c>
      <c r="P16" s="58">
        <f t="shared" ref="P16" si="1">SUM(P6:P15)</f>
        <v>119500</v>
      </c>
    </row>
    <row r="17" spans="1:16" ht="13.35" customHeight="1" x14ac:dyDescent="0.3">
      <c r="B17" s="9">
        <f>'[3]Special Events'!B17</f>
        <v>0</v>
      </c>
      <c r="C17" s="9">
        <f>'[3]Special Events'!C17</f>
        <v>0</v>
      </c>
      <c r="D17" s="9">
        <f>'[3]Special Events'!D17</f>
        <v>0</v>
      </c>
      <c r="E17" s="9">
        <f>'[3]Special Events'!E17</f>
        <v>0</v>
      </c>
      <c r="F17" s="9">
        <f>'[3]Special Events'!F17</f>
        <v>0</v>
      </c>
      <c r="G17" s="9">
        <f>'[3]Special Events'!G17</f>
        <v>0</v>
      </c>
      <c r="H17" s="9">
        <f>'[3]Special Events'!H17</f>
        <v>0</v>
      </c>
      <c r="I17" s="9">
        <f>'[3]Special Events'!I17</f>
        <v>0</v>
      </c>
      <c r="J17" s="9">
        <f>'[3]Special Events'!J17</f>
        <v>0</v>
      </c>
      <c r="K17" s="9">
        <f>'[3]Special Events'!K17</f>
        <v>0</v>
      </c>
      <c r="L17" s="9">
        <f>'[3]Special Events'!L17</f>
        <v>0</v>
      </c>
      <c r="M17" s="9">
        <f>'[3]Special Events'!M17</f>
        <v>0</v>
      </c>
      <c r="N17" s="9">
        <f>'[3]Special Events'!N17</f>
        <v>0</v>
      </c>
      <c r="O17" s="9">
        <f>'[3]Special Events'!O17</f>
        <v>0</v>
      </c>
      <c r="P17" s="12"/>
    </row>
    <row r="18" spans="1:16" ht="13.15" customHeight="1" x14ac:dyDescent="0.3">
      <c r="A18" s="8" t="s">
        <v>30</v>
      </c>
      <c r="B18" s="9">
        <f>'[3]Special Events'!B18</f>
        <v>0</v>
      </c>
      <c r="C18" s="9">
        <f>'[3]Special Events'!C18</f>
        <v>0</v>
      </c>
      <c r="D18" s="9">
        <f>'[3]Special Events'!D18</f>
        <v>0</v>
      </c>
      <c r="E18" s="9">
        <f>'[3]Special Events'!E18</f>
        <v>0</v>
      </c>
      <c r="F18" s="9">
        <f>'[3]Special Events'!F18</f>
        <v>0</v>
      </c>
      <c r="G18" s="9">
        <f>'[3]Special Events'!G18</f>
        <v>0</v>
      </c>
      <c r="H18" s="9">
        <f>'[3]Special Events'!H18</f>
        <v>0</v>
      </c>
      <c r="I18" s="9">
        <f>'[3]Special Events'!I18</f>
        <v>0</v>
      </c>
      <c r="J18" s="9">
        <f>'[3]Special Events'!J18</f>
        <v>0</v>
      </c>
      <c r="K18" s="9">
        <f>'[3]Special Events'!K18</f>
        <v>0</v>
      </c>
      <c r="L18" s="9">
        <f>'[3]Special Events'!L18</f>
        <v>0</v>
      </c>
      <c r="M18" s="9">
        <f>'[3]Special Events'!M18</f>
        <v>0</v>
      </c>
      <c r="N18" s="9">
        <f>'[3]Special Events'!N18</f>
        <v>0</v>
      </c>
      <c r="O18" s="9">
        <f>'[3]Special Events'!O18</f>
        <v>0</v>
      </c>
      <c r="P18" s="12"/>
    </row>
    <row r="19" spans="1:16" ht="13.15" customHeight="1" x14ac:dyDescent="0.3">
      <c r="A19" s="8" t="s">
        <v>31</v>
      </c>
      <c r="B19" s="9">
        <f>'[3]Special Events'!B19</f>
        <v>0</v>
      </c>
      <c r="C19" s="9">
        <f>'[3]Special Events'!C19</f>
        <v>0</v>
      </c>
      <c r="D19" s="9">
        <f>'[3]Special Events'!D19</f>
        <v>0</v>
      </c>
      <c r="E19" s="9">
        <f>'[3]Special Events'!E19</f>
        <v>0</v>
      </c>
      <c r="F19" s="9">
        <f>'[3]Special Events'!F19</f>
        <v>0</v>
      </c>
      <c r="G19" s="9">
        <f>'[3]Special Events'!G19</f>
        <v>0</v>
      </c>
      <c r="H19" s="9">
        <f>'[3]Special Events'!H19</f>
        <v>0</v>
      </c>
      <c r="I19" s="9">
        <f>'[3]Special Events'!I19</f>
        <v>0</v>
      </c>
      <c r="J19" s="9">
        <f>'[3]Special Events'!J19</f>
        <v>0</v>
      </c>
      <c r="K19" s="9">
        <f>'[3]Special Events'!K19</f>
        <v>0</v>
      </c>
      <c r="L19" s="9">
        <f>'[3]Special Events'!L19</f>
        <v>0</v>
      </c>
      <c r="M19" s="9">
        <f>'[3]Special Events'!M19</f>
        <v>0</v>
      </c>
      <c r="N19" s="9">
        <f>'[3]Special Events'!N19</f>
        <v>0</v>
      </c>
      <c r="O19" s="9">
        <f>'[3]Special Events'!O19</f>
        <v>0</v>
      </c>
      <c r="P19" s="12">
        <f t="shared" ref="P19:P66" si="2">N19-O19</f>
        <v>0</v>
      </c>
    </row>
    <row r="20" spans="1:16" ht="13.15" customHeight="1" x14ac:dyDescent="0.3">
      <c r="A20" s="8" t="s">
        <v>32</v>
      </c>
      <c r="B20" s="9">
        <f>'[3]Special Events'!B20</f>
        <v>0</v>
      </c>
      <c r="C20" s="9">
        <f>'[3]Special Events'!C20</f>
        <v>0</v>
      </c>
      <c r="D20" s="9">
        <f>'[3]Special Events'!D20</f>
        <v>0</v>
      </c>
      <c r="E20" s="9">
        <f>'[3]Special Events'!E20</f>
        <v>0</v>
      </c>
      <c r="F20" s="9">
        <f>'[3]Special Events'!F20</f>
        <v>0</v>
      </c>
      <c r="G20" s="9">
        <f>'[3]Special Events'!G20</f>
        <v>0</v>
      </c>
      <c r="H20" s="9">
        <f>'[3]Special Events'!H20</f>
        <v>0</v>
      </c>
      <c r="I20" s="9">
        <f>'[3]Special Events'!I20</f>
        <v>0</v>
      </c>
      <c r="J20" s="9">
        <f>'[3]Special Events'!J20</f>
        <v>0</v>
      </c>
      <c r="K20" s="9">
        <f>'[3]Special Events'!K20</f>
        <v>0</v>
      </c>
      <c r="L20" s="9">
        <f>'[3]Special Events'!L20</f>
        <v>0</v>
      </c>
      <c r="M20" s="9">
        <f>'[3]Special Events'!M20</f>
        <v>0</v>
      </c>
      <c r="N20" s="9">
        <f>'[3]Special Events'!N20</f>
        <v>0</v>
      </c>
      <c r="O20" s="9">
        <f>'[3]Special Events'!O20</f>
        <v>0</v>
      </c>
      <c r="P20" s="12">
        <f t="shared" si="2"/>
        <v>0</v>
      </c>
    </row>
    <row r="21" spans="1:16" ht="13.15" customHeight="1" x14ac:dyDescent="0.3">
      <c r="A21" s="8" t="s">
        <v>33</v>
      </c>
      <c r="B21" s="9">
        <f>'[3]Special Events'!B21</f>
        <v>0</v>
      </c>
      <c r="C21" s="9">
        <f>'[3]Special Events'!C21</f>
        <v>0</v>
      </c>
      <c r="D21" s="9">
        <f>'[3]Special Events'!D21</f>
        <v>0</v>
      </c>
      <c r="E21" s="9">
        <f>'[3]Special Events'!E21</f>
        <v>0</v>
      </c>
      <c r="F21" s="9">
        <f>'[3]Special Events'!F21</f>
        <v>0</v>
      </c>
      <c r="G21" s="9">
        <f>'[3]Special Events'!G21</f>
        <v>0</v>
      </c>
      <c r="H21" s="9">
        <f>'[3]Special Events'!H21</f>
        <v>0</v>
      </c>
      <c r="I21" s="9">
        <f>'[3]Special Events'!I21</f>
        <v>0</v>
      </c>
      <c r="J21" s="9">
        <f>'[3]Special Events'!J21</f>
        <v>0</v>
      </c>
      <c r="K21" s="9">
        <f>'[3]Special Events'!K21</f>
        <v>0</v>
      </c>
      <c r="L21" s="9">
        <f>'[3]Special Events'!L21</f>
        <v>0</v>
      </c>
      <c r="M21" s="9">
        <f>'[3]Special Events'!M21</f>
        <v>0</v>
      </c>
      <c r="N21" s="9">
        <f>'[3]Special Events'!N21</f>
        <v>0</v>
      </c>
      <c r="O21" s="9">
        <f>'[3]Special Events'!O21</f>
        <v>0</v>
      </c>
      <c r="P21" s="12">
        <f t="shared" si="2"/>
        <v>0</v>
      </c>
    </row>
    <row r="22" spans="1:16" ht="13.15" customHeight="1" x14ac:dyDescent="0.3">
      <c r="A22" s="8" t="s">
        <v>34</v>
      </c>
      <c r="B22" s="9">
        <f>'[3]Special Events'!B22</f>
        <v>0</v>
      </c>
      <c r="C22" s="9">
        <f>'[3]Special Events'!C22</f>
        <v>0</v>
      </c>
      <c r="D22" s="9">
        <f>'[3]Special Events'!D22</f>
        <v>0</v>
      </c>
      <c r="E22" s="9">
        <f>'[3]Special Events'!E22</f>
        <v>0</v>
      </c>
      <c r="F22" s="9">
        <f>'[3]Special Events'!F22</f>
        <v>0</v>
      </c>
      <c r="G22" s="9">
        <f>'[3]Special Events'!G22</f>
        <v>0</v>
      </c>
      <c r="H22" s="9">
        <f>'[3]Special Events'!H22</f>
        <v>0</v>
      </c>
      <c r="I22" s="9">
        <f>'[3]Special Events'!I22</f>
        <v>0</v>
      </c>
      <c r="J22" s="9">
        <f>'[3]Special Events'!J22</f>
        <v>0</v>
      </c>
      <c r="K22" s="9">
        <f>'[3]Special Events'!K22</f>
        <v>0</v>
      </c>
      <c r="L22" s="9">
        <f>'[3]Special Events'!L22</f>
        <v>0</v>
      </c>
      <c r="M22" s="9">
        <f>'[3]Special Events'!M22</f>
        <v>0</v>
      </c>
      <c r="N22" s="9">
        <f>'[3]Special Events'!N22</f>
        <v>0</v>
      </c>
      <c r="O22" s="9">
        <f>'[3]Special Events'!O22</f>
        <v>0</v>
      </c>
      <c r="P22" s="12">
        <f t="shared" si="2"/>
        <v>0</v>
      </c>
    </row>
    <row r="23" spans="1:16" ht="13.15" customHeight="1" x14ac:dyDescent="0.3">
      <c r="A23" s="8" t="s">
        <v>35</v>
      </c>
      <c r="B23" s="9">
        <f>'[3]Special Events'!B23</f>
        <v>0</v>
      </c>
      <c r="C23" s="9">
        <f>'[3]Special Events'!C23</f>
        <v>0</v>
      </c>
      <c r="D23" s="9">
        <f>'[3]Special Events'!D23</f>
        <v>0</v>
      </c>
      <c r="E23" s="9">
        <f>'[3]Special Events'!E23</f>
        <v>0</v>
      </c>
      <c r="F23" s="9">
        <f>'[3]Special Events'!F23</f>
        <v>0</v>
      </c>
      <c r="G23" s="9">
        <f>'[3]Special Events'!G23</f>
        <v>0</v>
      </c>
      <c r="H23" s="9">
        <f>'[3]Special Events'!H23</f>
        <v>0</v>
      </c>
      <c r="I23" s="9">
        <f>'[3]Special Events'!I23</f>
        <v>0</v>
      </c>
      <c r="J23" s="9">
        <f>'[3]Special Events'!J23</f>
        <v>0</v>
      </c>
      <c r="K23" s="9">
        <f>'[3]Special Events'!K23</f>
        <v>0</v>
      </c>
      <c r="L23" s="9">
        <f>'[3]Special Events'!L23</f>
        <v>0</v>
      </c>
      <c r="M23" s="9">
        <f>'[3]Special Events'!M23</f>
        <v>0</v>
      </c>
      <c r="N23" s="9">
        <f>'[3]Special Events'!N23</f>
        <v>0</v>
      </c>
      <c r="O23" s="9">
        <f>'[3]Special Events'!O23</f>
        <v>0</v>
      </c>
      <c r="P23" s="12">
        <f t="shared" si="2"/>
        <v>0</v>
      </c>
    </row>
    <row r="24" spans="1:16" ht="13.15" customHeight="1" x14ac:dyDescent="0.3">
      <c r="A24" s="8" t="s">
        <v>36</v>
      </c>
      <c r="B24" s="9">
        <f>'[3]Special Events'!B24</f>
        <v>0</v>
      </c>
      <c r="C24" s="9">
        <f>'[3]Special Events'!C24</f>
        <v>0</v>
      </c>
      <c r="D24" s="9">
        <f>'[3]Special Events'!D24</f>
        <v>0</v>
      </c>
      <c r="E24" s="9">
        <f>'[3]Special Events'!E24</f>
        <v>0</v>
      </c>
      <c r="F24" s="9">
        <f>'[3]Special Events'!F24</f>
        <v>0</v>
      </c>
      <c r="G24" s="9">
        <f>'[3]Special Events'!G24</f>
        <v>0</v>
      </c>
      <c r="H24" s="9">
        <f>'[3]Special Events'!H24</f>
        <v>0</v>
      </c>
      <c r="I24" s="9">
        <f>'[3]Special Events'!I24</f>
        <v>0</v>
      </c>
      <c r="J24" s="9">
        <f>'[3]Special Events'!J24</f>
        <v>0</v>
      </c>
      <c r="K24" s="9">
        <f>'[3]Special Events'!K24</f>
        <v>0</v>
      </c>
      <c r="L24" s="9">
        <f>'[3]Special Events'!L24</f>
        <v>0</v>
      </c>
      <c r="M24" s="9">
        <f>'[3]Special Events'!M24</f>
        <v>0</v>
      </c>
      <c r="N24" s="9">
        <f>'[3]Special Events'!N24</f>
        <v>0</v>
      </c>
      <c r="O24" s="9">
        <f>'[3]Special Events'!O24</f>
        <v>0</v>
      </c>
      <c r="P24" s="12">
        <f t="shared" si="2"/>
        <v>0</v>
      </c>
    </row>
    <row r="25" spans="1:16" ht="13.15" customHeight="1" x14ac:dyDescent="0.3">
      <c r="A25" s="8" t="s">
        <v>37</v>
      </c>
      <c r="B25" s="9">
        <f>'[3]Special Events'!B25</f>
        <v>0</v>
      </c>
      <c r="C25" s="9">
        <f>'[3]Special Events'!C25</f>
        <v>0</v>
      </c>
      <c r="D25" s="9">
        <f>'[3]Special Events'!D25</f>
        <v>0</v>
      </c>
      <c r="E25" s="9">
        <f>'[3]Special Events'!E25</f>
        <v>0</v>
      </c>
      <c r="F25" s="9">
        <f>'[3]Special Events'!F25</f>
        <v>0</v>
      </c>
      <c r="G25" s="9">
        <f>'[3]Special Events'!G25</f>
        <v>0</v>
      </c>
      <c r="H25" s="9">
        <f>'[3]Special Events'!H25</f>
        <v>0</v>
      </c>
      <c r="I25" s="9">
        <f>'[3]Special Events'!I25</f>
        <v>0</v>
      </c>
      <c r="J25" s="9">
        <f>'[3]Special Events'!J25</f>
        <v>0</v>
      </c>
      <c r="K25" s="9">
        <f>'[3]Special Events'!K25</f>
        <v>0</v>
      </c>
      <c r="L25" s="9">
        <f>'[3]Special Events'!L25</f>
        <v>0</v>
      </c>
      <c r="M25" s="9">
        <f>'[3]Special Events'!M25</f>
        <v>0</v>
      </c>
      <c r="N25" s="9">
        <f>'[3]Special Events'!N25</f>
        <v>0</v>
      </c>
      <c r="O25" s="9">
        <f>'[3]Special Events'!O25</f>
        <v>0</v>
      </c>
      <c r="P25" s="12">
        <f t="shared" si="2"/>
        <v>0</v>
      </c>
    </row>
    <row r="26" spans="1:16" ht="13.15" customHeight="1" x14ac:dyDescent="0.3">
      <c r="A26" s="8" t="s">
        <v>38</v>
      </c>
      <c r="B26" s="9">
        <f>'[3]Special Events'!B26</f>
        <v>0</v>
      </c>
      <c r="C26" s="9">
        <f>'[3]Special Events'!C26</f>
        <v>0</v>
      </c>
      <c r="D26" s="9">
        <f>'[3]Special Events'!D26</f>
        <v>0</v>
      </c>
      <c r="E26" s="9">
        <f>'[3]Special Events'!E26</f>
        <v>0</v>
      </c>
      <c r="F26" s="9">
        <f>'[3]Special Events'!F26</f>
        <v>0</v>
      </c>
      <c r="G26" s="9">
        <f>'[3]Special Events'!G26</f>
        <v>0</v>
      </c>
      <c r="H26" s="9">
        <f>'[3]Special Events'!H26</f>
        <v>0</v>
      </c>
      <c r="I26" s="9">
        <f>'[3]Special Events'!I26</f>
        <v>0</v>
      </c>
      <c r="J26" s="9">
        <f>'[3]Special Events'!J26</f>
        <v>0</v>
      </c>
      <c r="K26" s="9">
        <f>'[3]Special Events'!K26</f>
        <v>0</v>
      </c>
      <c r="L26" s="9">
        <f>'[3]Special Events'!L26</f>
        <v>0</v>
      </c>
      <c r="M26" s="9">
        <f>'[3]Special Events'!M26</f>
        <v>0</v>
      </c>
      <c r="N26" s="9">
        <f>'[3]Special Events'!N26</f>
        <v>0</v>
      </c>
      <c r="O26" s="9">
        <f>'[3]Special Events'!O26</f>
        <v>0</v>
      </c>
      <c r="P26" s="12">
        <f t="shared" si="2"/>
        <v>0</v>
      </c>
    </row>
    <row r="27" spans="1:16" ht="13.15" customHeight="1" x14ac:dyDescent="0.3">
      <c r="A27" s="8" t="s">
        <v>39</v>
      </c>
      <c r="B27" s="9">
        <f>'[3]Special Events'!B27</f>
        <v>0</v>
      </c>
      <c r="C27" s="9">
        <f>'[3]Special Events'!C27</f>
        <v>0</v>
      </c>
      <c r="D27" s="9">
        <f>'[3]Special Events'!D27</f>
        <v>0</v>
      </c>
      <c r="E27" s="9">
        <f>'[3]Special Events'!E27</f>
        <v>0</v>
      </c>
      <c r="F27" s="9">
        <f>'[3]Special Events'!F27</f>
        <v>0</v>
      </c>
      <c r="G27" s="9">
        <f>'[3]Special Events'!G27</f>
        <v>0</v>
      </c>
      <c r="H27" s="9">
        <f>'[3]Special Events'!H27</f>
        <v>0</v>
      </c>
      <c r="I27" s="9">
        <f>'[3]Special Events'!I27</f>
        <v>0</v>
      </c>
      <c r="J27" s="9">
        <f>'[3]Special Events'!J27</f>
        <v>0</v>
      </c>
      <c r="K27" s="9">
        <f>'[3]Special Events'!K27</f>
        <v>0</v>
      </c>
      <c r="L27" s="9">
        <f>'[3]Special Events'!L27</f>
        <v>0</v>
      </c>
      <c r="M27" s="9">
        <f>'[3]Special Events'!M27</f>
        <v>0</v>
      </c>
      <c r="N27" s="9">
        <f>'[3]Special Events'!N27</f>
        <v>0</v>
      </c>
      <c r="O27" s="9">
        <f>'[3]Special Events'!O27</f>
        <v>0</v>
      </c>
      <c r="P27" s="12">
        <f t="shared" si="2"/>
        <v>0</v>
      </c>
    </row>
    <row r="28" spans="1:16" ht="13.15" customHeight="1" x14ac:dyDescent="0.3">
      <c r="A28" s="8" t="s">
        <v>40</v>
      </c>
      <c r="B28" s="9">
        <f>'[3]Special Events'!B28</f>
        <v>0</v>
      </c>
      <c r="C28" s="9">
        <f>'[3]Special Events'!C28</f>
        <v>0</v>
      </c>
      <c r="D28" s="9">
        <f>'[3]Special Events'!D28</f>
        <v>0</v>
      </c>
      <c r="E28" s="9">
        <f>'[3]Special Events'!E28</f>
        <v>0</v>
      </c>
      <c r="F28" s="9">
        <f>'[3]Special Events'!F28</f>
        <v>0</v>
      </c>
      <c r="G28" s="9">
        <f>'[3]Special Events'!G28</f>
        <v>0</v>
      </c>
      <c r="H28" s="9">
        <f>'[3]Special Events'!H28</f>
        <v>0</v>
      </c>
      <c r="I28" s="9">
        <f>'[3]Special Events'!I28</f>
        <v>0</v>
      </c>
      <c r="J28" s="9">
        <f>'[3]Special Events'!J28</f>
        <v>0</v>
      </c>
      <c r="K28" s="9">
        <f>'[3]Special Events'!K28</f>
        <v>0</v>
      </c>
      <c r="L28" s="9">
        <f>'[3]Special Events'!L28</f>
        <v>0</v>
      </c>
      <c r="M28" s="9">
        <f>'[3]Special Events'!M28</f>
        <v>0</v>
      </c>
      <c r="N28" s="9">
        <f>'[3]Special Events'!N28</f>
        <v>0</v>
      </c>
      <c r="O28" s="9">
        <f>'[3]Special Events'!O28</f>
        <v>0</v>
      </c>
      <c r="P28" s="12">
        <f t="shared" si="2"/>
        <v>0</v>
      </c>
    </row>
    <row r="29" spans="1:16" ht="13.15" customHeight="1" x14ac:dyDescent="0.3">
      <c r="A29" s="8" t="s">
        <v>41</v>
      </c>
      <c r="B29" s="9">
        <f>'[3]Special Events'!B29</f>
        <v>0</v>
      </c>
      <c r="C29" s="9">
        <f>'[3]Special Events'!C29</f>
        <v>0</v>
      </c>
      <c r="D29" s="9">
        <f>'[3]Special Events'!D29</f>
        <v>0</v>
      </c>
      <c r="E29" s="9">
        <f>'[3]Special Events'!E29</f>
        <v>0</v>
      </c>
      <c r="F29" s="9">
        <f>'[3]Special Events'!F29</f>
        <v>0</v>
      </c>
      <c r="G29" s="9">
        <f>'[3]Special Events'!G29</f>
        <v>0</v>
      </c>
      <c r="H29" s="9">
        <f>'[3]Special Events'!H29</f>
        <v>0</v>
      </c>
      <c r="I29" s="9">
        <f>'[3]Special Events'!I29</f>
        <v>0</v>
      </c>
      <c r="J29" s="9">
        <f>'[3]Special Events'!J29</f>
        <v>0</v>
      </c>
      <c r="K29" s="9">
        <f>'[3]Special Events'!K29</f>
        <v>0</v>
      </c>
      <c r="L29" s="9">
        <f>'[3]Special Events'!L29</f>
        <v>0</v>
      </c>
      <c r="M29" s="9">
        <f>'[3]Special Events'!M29</f>
        <v>0</v>
      </c>
      <c r="N29" s="9">
        <f>'[3]Special Events'!N29</f>
        <v>0</v>
      </c>
      <c r="O29" s="9">
        <f>'[3]Special Events'!O29</f>
        <v>0</v>
      </c>
      <c r="P29" s="12">
        <f t="shared" si="2"/>
        <v>0</v>
      </c>
    </row>
    <row r="30" spans="1:16" ht="13.15" customHeight="1" x14ac:dyDescent="0.3">
      <c r="A30" s="8" t="s">
        <v>42</v>
      </c>
      <c r="B30" s="9">
        <f>'[3]Special Events'!B30</f>
        <v>0</v>
      </c>
      <c r="C30" s="9">
        <f>'[3]Special Events'!C30</f>
        <v>0</v>
      </c>
      <c r="D30" s="9">
        <f>'[3]Special Events'!D30</f>
        <v>0</v>
      </c>
      <c r="E30" s="9">
        <f>'[3]Special Events'!E30</f>
        <v>0</v>
      </c>
      <c r="F30" s="9">
        <f>'[3]Special Events'!F30</f>
        <v>0</v>
      </c>
      <c r="G30" s="9">
        <f>'[3]Special Events'!G30</f>
        <v>0</v>
      </c>
      <c r="H30" s="9">
        <f>'[3]Special Events'!H30</f>
        <v>0</v>
      </c>
      <c r="I30" s="9">
        <f>'[3]Special Events'!I30</f>
        <v>2800</v>
      </c>
      <c r="J30" s="9">
        <f>'[3]Special Events'!J30</f>
        <v>0</v>
      </c>
      <c r="K30" s="9">
        <f>'[3]Special Events'!K30</f>
        <v>0</v>
      </c>
      <c r="L30" s="9">
        <f>'[3]Special Events'!L30</f>
        <v>2200</v>
      </c>
      <c r="M30" s="9">
        <f>'[3]Special Events'!M30</f>
        <v>0</v>
      </c>
      <c r="N30" s="9">
        <f>'[3]Special Events'!N30</f>
        <v>5000</v>
      </c>
      <c r="O30" s="9">
        <f>'[3]Special Events'!O30</f>
        <v>5000</v>
      </c>
      <c r="P30" s="12">
        <f t="shared" si="2"/>
        <v>0</v>
      </c>
    </row>
    <row r="31" spans="1:16" ht="13.15" customHeight="1" x14ac:dyDescent="0.3">
      <c r="A31" s="8" t="s">
        <v>43</v>
      </c>
      <c r="B31" s="9">
        <f>'[3]Special Events'!B31</f>
        <v>0</v>
      </c>
      <c r="C31" s="9">
        <f>'[3]Special Events'!C31</f>
        <v>300</v>
      </c>
      <c r="D31" s="9">
        <f>'[3]Special Events'!D31</f>
        <v>300</v>
      </c>
      <c r="E31" s="9">
        <f>'[3]Special Events'!E31</f>
        <v>345</v>
      </c>
      <c r="F31" s="9">
        <f>'[3]Special Events'!F31</f>
        <v>675</v>
      </c>
      <c r="G31" s="9">
        <f>'[3]Special Events'!G31</f>
        <v>1500</v>
      </c>
      <c r="H31" s="9">
        <f>'[3]Special Events'!H31</f>
        <v>990</v>
      </c>
      <c r="I31" s="9">
        <f>'[3]Special Events'!I31</f>
        <v>810</v>
      </c>
      <c r="J31" s="9">
        <f>'[3]Special Events'!J31</f>
        <v>1710</v>
      </c>
      <c r="K31" s="9">
        <f>'[3]Special Events'!K31</f>
        <v>3120</v>
      </c>
      <c r="L31" s="9">
        <f>'[3]Special Events'!L31</f>
        <v>1200</v>
      </c>
      <c r="M31" s="9">
        <f>'[3]Special Events'!M31</f>
        <v>750</v>
      </c>
      <c r="N31" s="9">
        <f>'[3]Special Events'!N31</f>
        <v>11700</v>
      </c>
      <c r="O31" s="9">
        <f>'[3]Special Events'!O31</f>
        <v>11700</v>
      </c>
      <c r="P31" s="12">
        <f t="shared" si="2"/>
        <v>0</v>
      </c>
    </row>
    <row r="32" spans="1:16" ht="13.15" customHeight="1" x14ac:dyDescent="0.3">
      <c r="A32" s="8" t="s">
        <v>44</v>
      </c>
      <c r="B32" s="9">
        <f>'[3]Special Events'!B32</f>
        <v>0</v>
      </c>
      <c r="C32" s="9">
        <f>'[3]Special Events'!C32</f>
        <v>0</v>
      </c>
      <c r="D32" s="9">
        <f>'[3]Special Events'!D32</f>
        <v>0</v>
      </c>
      <c r="E32" s="9">
        <f>'[3]Special Events'!E32</f>
        <v>0</v>
      </c>
      <c r="F32" s="9">
        <f>'[3]Special Events'!F32</f>
        <v>0</v>
      </c>
      <c r="G32" s="9">
        <f>'[3]Special Events'!G32</f>
        <v>0</v>
      </c>
      <c r="H32" s="9">
        <f>'[3]Special Events'!H32</f>
        <v>0</v>
      </c>
      <c r="I32" s="9">
        <f>'[3]Special Events'!I32</f>
        <v>0</v>
      </c>
      <c r="J32" s="9">
        <f>'[3]Special Events'!J32</f>
        <v>31673.25</v>
      </c>
      <c r="K32" s="9">
        <f>'[3]Special Events'!K32</f>
        <v>15000</v>
      </c>
      <c r="L32" s="9">
        <f>'[3]Special Events'!L32</f>
        <v>15000</v>
      </c>
      <c r="M32" s="9">
        <f>'[3]Special Events'!M32</f>
        <v>0</v>
      </c>
      <c r="N32" s="9">
        <f>'[3]Special Events'!N32</f>
        <v>61673.25</v>
      </c>
      <c r="O32" s="9">
        <f>'[3]Special Events'!O32</f>
        <v>24173.25</v>
      </c>
      <c r="P32" s="12">
        <f t="shared" si="2"/>
        <v>37500</v>
      </c>
    </row>
    <row r="33" spans="1:16" ht="13.15" customHeight="1" x14ac:dyDescent="0.3">
      <c r="A33" s="8" t="s">
        <v>45</v>
      </c>
      <c r="B33" s="9">
        <f>'[3]Special Events'!B33</f>
        <v>0</v>
      </c>
      <c r="C33" s="9">
        <f>'[3]Special Events'!C33</f>
        <v>0</v>
      </c>
      <c r="D33" s="9">
        <f>'[3]Special Events'!D33</f>
        <v>0</v>
      </c>
      <c r="E33" s="9">
        <f>'[3]Special Events'!E33</f>
        <v>3250</v>
      </c>
      <c r="F33" s="9">
        <f>'[3]Special Events'!F33</f>
        <v>0</v>
      </c>
      <c r="G33" s="9">
        <f>'[3]Special Events'!G33</f>
        <v>0</v>
      </c>
      <c r="H33" s="9">
        <f>'[3]Special Events'!H33</f>
        <v>0</v>
      </c>
      <c r="I33" s="9">
        <f>'[3]Special Events'!I33</f>
        <v>3500</v>
      </c>
      <c r="J33" s="9">
        <f>'[3]Special Events'!J33</f>
        <v>3250</v>
      </c>
      <c r="K33" s="9">
        <f>'[3]Special Events'!K33</f>
        <v>0</v>
      </c>
      <c r="L33" s="9">
        <f>'[3]Special Events'!L33</f>
        <v>0</v>
      </c>
      <c r="M33" s="9">
        <f>'[3]Special Events'!M33</f>
        <v>0</v>
      </c>
      <c r="N33" s="9">
        <f>'[3]Special Events'!N33</f>
        <v>10000</v>
      </c>
      <c r="O33" s="9">
        <f>'[3]Special Events'!O33</f>
        <v>8955</v>
      </c>
      <c r="P33" s="12">
        <f t="shared" si="2"/>
        <v>1045</v>
      </c>
    </row>
    <row r="34" spans="1:16" ht="13.15" customHeight="1" x14ac:dyDescent="0.3">
      <c r="A34" s="8" t="s">
        <v>46</v>
      </c>
      <c r="B34" s="9">
        <f>'[3]Special Events'!B34</f>
        <v>0</v>
      </c>
      <c r="C34" s="9">
        <f>'[3]Special Events'!C34</f>
        <v>0</v>
      </c>
      <c r="D34" s="9">
        <f>'[3]Special Events'!D34</f>
        <v>0</v>
      </c>
      <c r="E34" s="9">
        <f>'[3]Special Events'!E34</f>
        <v>0</v>
      </c>
      <c r="F34" s="9">
        <f>'[3]Special Events'!F34</f>
        <v>0</v>
      </c>
      <c r="G34" s="9">
        <f>'[3]Special Events'!G34</f>
        <v>0</v>
      </c>
      <c r="H34" s="9">
        <f>'[3]Special Events'!H34</f>
        <v>0</v>
      </c>
      <c r="I34" s="9">
        <f>'[3]Special Events'!I34</f>
        <v>0</v>
      </c>
      <c r="J34" s="9">
        <f>'[3]Special Events'!J34</f>
        <v>0</v>
      </c>
      <c r="K34" s="9">
        <f>'[3]Special Events'!K34</f>
        <v>0</v>
      </c>
      <c r="L34" s="9">
        <f>'[3]Special Events'!L34</f>
        <v>0</v>
      </c>
      <c r="M34" s="9">
        <f>'[3]Special Events'!M34</f>
        <v>0</v>
      </c>
      <c r="N34" s="9">
        <f>'[3]Special Events'!N34</f>
        <v>0</v>
      </c>
      <c r="O34" s="9">
        <f>'[3]Special Events'!O34</f>
        <v>0</v>
      </c>
      <c r="P34" s="12">
        <f t="shared" si="2"/>
        <v>0</v>
      </c>
    </row>
    <row r="35" spans="1:16" ht="13.15" customHeight="1" x14ac:dyDescent="0.3">
      <c r="A35" s="8" t="s">
        <v>47</v>
      </c>
      <c r="B35" s="9">
        <f>'[3]Special Events'!B35</f>
        <v>0</v>
      </c>
      <c r="C35" s="9">
        <f>'[3]Special Events'!C35</f>
        <v>0</v>
      </c>
      <c r="D35" s="9">
        <f>'[3]Special Events'!D35</f>
        <v>0</v>
      </c>
      <c r="E35" s="9">
        <f>'[3]Special Events'!E35</f>
        <v>0</v>
      </c>
      <c r="F35" s="9">
        <f>'[3]Special Events'!F35</f>
        <v>0</v>
      </c>
      <c r="G35" s="9">
        <f>'[3]Special Events'!G35</f>
        <v>0</v>
      </c>
      <c r="H35" s="9">
        <f>'[3]Special Events'!H35</f>
        <v>0</v>
      </c>
      <c r="I35" s="9">
        <f>'[3]Special Events'!I35</f>
        <v>0</v>
      </c>
      <c r="J35" s="9">
        <f>'[3]Special Events'!J35</f>
        <v>0</v>
      </c>
      <c r="K35" s="9">
        <f>'[3]Special Events'!K35</f>
        <v>0</v>
      </c>
      <c r="L35" s="9">
        <f>'[3]Special Events'!L35</f>
        <v>0</v>
      </c>
      <c r="M35" s="9">
        <f>'[3]Special Events'!M35</f>
        <v>0</v>
      </c>
      <c r="N35" s="9">
        <f>'[3]Special Events'!N35</f>
        <v>0</v>
      </c>
      <c r="O35" s="9">
        <f>'[3]Special Events'!O35</f>
        <v>0</v>
      </c>
      <c r="P35" s="12">
        <f t="shared" si="2"/>
        <v>0</v>
      </c>
    </row>
    <row r="36" spans="1:16" ht="13.15" customHeight="1" x14ac:dyDescent="0.3">
      <c r="A36" s="8" t="s">
        <v>48</v>
      </c>
      <c r="B36" s="9">
        <f>'[3]Special Events'!B36</f>
        <v>0</v>
      </c>
      <c r="C36" s="9">
        <f>'[3]Special Events'!C36</f>
        <v>0</v>
      </c>
      <c r="D36" s="9">
        <f>'[3]Special Events'!D36</f>
        <v>0</v>
      </c>
      <c r="E36" s="9">
        <f>'[3]Special Events'!E36</f>
        <v>0</v>
      </c>
      <c r="F36" s="9">
        <f>'[3]Special Events'!F36</f>
        <v>0</v>
      </c>
      <c r="G36" s="9">
        <f>'[3]Special Events'!G36</f>
        <v>0</v>
      </c>
      <c r="H36" s="9">
        <f>'[3]Special Events'!H36</f>
        <v>0</v>
      </c>
      <c r="I36" s="9">
        <f>'[3]Special Events'!I36</f>
        <v>0</v>
      </c>
      <c r="J36" s="9">
        <f>'[3]Special Events'!J36</f>
        <v>0</v>
      </c>
      <c r="K36" s="9">
        <f>'[3]Special Events'!K36</f>
        <v>0</v>
      </c>
      <c r="L36" s="9">
        <f>'[3]Special Events'!L36</f>
        <v>0</v>
      </c>
      <c r="M36" s="9">
        <f>'[3]Special Events'!M36</f>
        <v>0</v>
      </c>
      <c r="N36" s="9">
        <f>'[3]Special Events'!N36</f>
        <v>0</v>
      </c>
      <c r="O36" s="9">
        <f>'[3]Special Events'!O36</f>
        <v>0</v>
      </c>
      <c r="P36" s="12">
        <f t="shared" si="2"/>
        <v>0</v>
      </c>
    </row>
    <row r="37" spans="1:16" ht="13.15" customHeight="1" x14ac:dyDescent="0.3">
      <c r="A37" s="8" t="s">
        <v>49</v>
      </c>
      <c r="B37" s="9">
        <f>'[3]Special Events'!B37</f>
        <v>0</v>
      </c>
      <c r="C37" s="9">
        <f>'[3]Special Events'!C37</f>
        <v>0</v>
      </c>
      <c r="D37" s="9">
        <f>'[3]Special Events'!D37</f>
        <v>0</v>
      </c>
      <c r="E37" s="9">
        <f>'[3]Special Events'!E37</f>
        <v>0</v>
      </c>
      <c r="F37" s="9">
        <f>'[3]Special Events'!F37</f>
        <v>0</v>
      </c>
      <c r="G37" s="9">
        <f>'[3]Special Events'!G37</f>
        <v>0</v>
      </c>
      <c r="H37" s="9">
        <f>'[3]Special Events'!H37</f>
        <v>0</v>
      </c>
      <c r="I37" s="9">
        <f>'[3]Special Events'!I37</f>
        <v>0</v>
      </c>
      <c r="J37" s="9">
        <f>'[3]Special Events'!J37</f>
        <v>0</v>
      </c>
      <c r="K37" s="9">
        <f>'[3]Special Events'!K37</f>
        <v>0</v>
      </c>
      <c r="L37" s="9">
        <f>'[3]Special Events'!L37</f>
        <v>0</v>
      </c>
      <c r="M37" s="9">
        <f>'[3]Special Events'!M37</f>
        <v>0</v>
      </c>
      <c r="N37" s="9">
        <f>'[3]Special Events'!N37</f>
        <v>0</v>
      </c>
      <c r="O37" s="9">
        <f>'[3]Special Events'!O37</f>
        <v>0</v>
      </c>
      <c r="P37" s="12">
        <f t="shared" si="2"/>
        <v>0</v>
      </c>
    </row>
    <row r="38" spans="1:16" ht="13.15" customHeight="1" x14ac:dyDescent="0.3">
      <c r="A38" s="8" t="s">
        <v>50</v>
      </c>
      <c r="B38" s="9">
        <f>'[3]Special Events'!B38</f>
        <v>0</v>
      </c>
      <c r="C38" s="9">
        <f>'[3]Special Events'!C38</f>
        <v>0</v>
      </c>
      <c r="D38" s="9">
        <f>'[3]Special Events'!D38</f>
        <v>0</v>
      </c>
      <c r="E38" s="9">
        <f>'[3]Special Events'!E38</f>
        <v>0</v>
      </c>
      <c r="F38" s="9">
        <f>'[3]Special Events'!F38</f>
        <v>0</v>
      </c>
      <c r="G38" s="9">
        <f>'[3]Special Events'!G38</f>
        <v>0</v>
      </c>
      <c r="H38" s="9">
        <f>'[3]Special Events'!H38</f>
        <v>0</v>
      </c>
      <c r="I38" s="9">
        <f>'[3]Special Events'!I38</f>
        <v>0</v>
      </c>
      <c r="J38" s="9">
        <f>'[3]Special Events'!J38</f>
        <v>0</v>
      </c>
      <c r="K38" s="9">
        <f>'[3]Special Events'!K38</f>
        <v>0</v>
      </c>
      <c r="L38" s="9">
        <f>'[3]Special Events'!L38</f>
        <v>0</v>
      </c>
      <c r="M38" s="9">
        <f>'[3]Special Events'!M38</f>
        <v>0</v>
      </c>
      <c r="N38" s="9">
        <f>'[3]Special Events'!N38</f>
        <v>0</v>
      </c>
      <c r="O38" s="9">
        <f>'[3]Special Events'!O38</f>
        <v>0</v>
      </c>
      <c r="P38" s="12">
        <f t="shared" si="2"/>
        <v>0</v>
      </c>
    </row>
    <row r="39" spans="1:16" ht="13.15" customHeight="1" x14ac:dyDescent="0.3">
      <c r="A39" s="8" t="s">
        <v>51</v>
      </c>
      <c r="B39" s="9">
        <f>'[3]Special Events'!B39</f>
        <v>0</v>
      </c>
      <c r="C39" s="9">
        <f>'[3]Special Events'!C39</f>
        <v>0</v>
      </c>
      <c r="D39" s="9">
        <f>'[3]Special Events'!D39</f>
        <v>0</v>
      </c>
      <c r="E39" s="9">
        <f>'[3]Special Events'!E39</f>
        <v>0</v>
      </c>
      <c r="F39" s="9">
        <f>'[3]Special Events'!F39</f>
        <v>0</v>
      </c>
      <c r="G39" s="9">
        <f>'[3]Special Events'!G39</f>
        <v>0</v>
      </c>
      <c r="H39" s="9">
        <f>'[3]Special Events'!H39</f>
        <v>0</v>
      </c>
      <c r="I39" s="9">
        <f>'[3]Special Events'!I39</f>
        <v>0</v>
      </c>
      <c r="J39" s="9">
        <f>'[3]Special Events'!J39</f>
        <v>0</v>
      </c>
      <c r="K39" s="9">
        <f>'[3]Special Events'!K39</f>
        <v>0</v>
      </c>
      <c r="L39" s="9">
        <f>'[3]Special Events'!L39</f>
        <v>0</v>
      </c>
      <c r="M39" s="9">
        <f>'[3]Special Events'!M39</f>
        <v>0</v>
      </c>
      <c r="N39" s="9">
        <f>'[3]Special Events'!N39</f>
        <v>0</v>
      </c>
      <c r="O39" s="9">
        <f>'[3]Special Events'!O39</f>
        <v>0</v>
      </c>
      <c r="P39" s="12">
        <f t="shared" si="2"/>
        <v>0</v>
      </c>
    </row>
    <row r="40" spans="1:16" ht="13.15" customHeight="1" x14ac:dyDescent="0.3">
      <c r="A40" s="8" t="s">
        <v>52</v>
      </c>
      <c r="B40" s="9">
        <f>'[3]Special Events'!B40</f>
        <v>0</v>
      </c>
      <c r="C40" s="9">
        <f>'[3]Special Events'!C40</f>
        <v>0</v>
      </c>
      <c r="D40" s="9">
        <f>'[3]Special Events'!D40</f>
        <v>0</v>
      </c>
      <c r="E40" s="9">
        <f>'[3]Special Events'!E40</f>
        <v>0</v>
      </c>
      <c r="F40" s="9">
        <f>'[3]Special Events'!F40</f>
        <v>0</v>
      </c>
      <c r="G40" s="9">
        <f>'[3]Special Events'!G40</f>
        <v>0</v>
      </c>
      <c r="H40" s="9">
        <f>'[3]Special Events'!H40</f>
        <v>0</v>
      </c>
      <c r="I40" s="9">
        <f>'[3]Special Events'!I40</f>
        <v>0</v>
      </c>
      <c r="J40" s="9">
        <f>'[3]Special Events'!J40</f>
        <v>0</v>
      </c>
      <c r="K40" s="9">
        <f>'[3]Special Events'!K40</f>
        <v>0</v>
      </c>
      <c r="L40" s="9">
        <f>'[3]Special Events'!L40</f>
        <v>0</v>
      </c>
      <c r="M40" s="9">
        <f>'[3]Special Events'!M40</f>
        <v>0</v>
      </c>
      <c r="N40" s="9">
        <f>'[3]Special Events'!N40</f>
        <v>0</v>
      </c>
      <c r="O40" s="9">
        <f>'[3]Special Events'!O40</f>
        <v>0</v>
      </c>
      <c r="P40" s="12">
        <f t="shared" si="2"/>
        <v>0</v>
      </c>
    </row>
    <row r="41" spans="1:16" ht="13.15" customHeight="1" x14ac:dyDescent="0.3">
      <c r="A41" s="8" t="s">
        <v>53</v>
      </c>
      <c r="B41" s="9">
        <f>'[3]Special Events'!B41</f>
        <v>0</v>
      </c>
      <c r="C41" s="9">
        <f>'[3]Special Events'!C41</f>
        <v>0</v>
      </c>
      <c r="D41" s="9">
        <f>'[3]Special Events'!D41</f>
        <v>0</v>
      </c>
      <c r="E41" s="9">
        <f>'[3]Special Events'!E41</f>
        <v>0</v>
      </c>
      <c r="F41" s="9">
        <f>'[3]Special Events'!F41</f>
        <v>0</v>
      </c>
      <c r="G41" s="9">
        <f>'[3]Special Events'!G41</f>
        <v>0</v>
      </c>
      <c r="H41" s="9">
        <f>'[3]Special Events'!H41</f>
        <v>0</v>
      </c>
      <c r="I41" s="9">
        <f>'[3]Special Events'!I41</f>
        <v>0</v>
      </c>
      <c r="J41" s="9">
        <f>'[3]Special Events'!J41</f>
        <v>0</v>
      </c>
      <c r="K41" s="9">
        <f>'[3]Special Events'!K41</f>
        <v>0</v>
      </c>
      <c r="L41" s="9">
        <f>'[3]Special Events'!L41</f>
        <v>0</v>
      </c>
      <c r="M41" s="9">
        <f>'[3]Special Events'!M41</f>
        <v>0</v>
      </c>
      <c r="N41" s="9">
        <f>'[3]Special Events'!N41</f>
        <v>0</v>
      </c>
      <c r="O41" s="9">
        <f>'[3]Special Events'!O41</f>
        <v>0</v>
      </c>
      <c r="P41" s="12">
        <f t="shared" si="2"/>
        <v>0</v>
      </c>
    </row>
    <row r="42" spans="1:16" ht="13.15" customHeight="1" x14ac:dyDescent="0.3">
      <c r="A42" s="8" t="s">
        <v>54</v>
      </c>
      <c r="B42" s="9">
        <f>'[3]Special Events'!B42</f>
        <v>0</v>
      </c>
      <c r="C42" s="9">
        <f>'[3]Special Events'!C42</f>
        <v>0</v>
      </c>
      <c r="D42" s="9">
        <f>'[3]Special Events'!D42</f>
        <v>0</v>
      </c>
      <c r="E42" s="9">
        <f>'[3]Special Events'!E42</f>
        <v>0</v>
      </c>
      <c r="F42" s="9">
        <f>'[3]Special Events'!F42</f>
        <v>0</v>
      </c>
      <c r="G42" s="9">
        <f>'[3]Special Events'!G42</f>
        <v>0</v>
      </c>
      <c r="H42" s="9">
        <f>'[3]Special Events'!H42</f>
        <v>0</v>
      </c>
      <c r="I42" s="9">
        <f>'[3]Special Events'!I42</f>
        <v>0</v>
      </c>
      <c r="J42" s="9">
        <f>'[3]Special Events'!J42</f>
        <v>0</v>
      </c>
      <c r="K42" s="9">
        <f>'[3]Special Events'!K42</f>
        <v>0</v>
      </c>
      <c r="L42" s="9">
        <f>'[3]Special Events'!L42</f>
        <v>0</v>
      </c>
      <c r="M42" s="9">
        <f>'[3]Special Events'!M42</f>
        <v>0</v>
      </c>
      <c r="N42" s="9">
        <f>'[3]Special Events'!N42</f>
        <v>0</v>
      </c>
      <c r="O42" s="9">
        <f>'[3]Special Events'!O42</f>
        <v>0</v>
      </c>
      <c r="P42" s="12">
        <f t="shared" si="2"/>
        <v>0</v>
      </c>
    </row>
    <row r="43" spans="1:16" ht="13.15" customHeight="1" x14ac:dyDescent="0.3">
      <c r="A43" s="8" t="s">
        <v>55</v>
      </c>
      <c r="B43" s="9">
        <f>'[3]Special Events'!B43</f>
        <v>0</v>
      </c>
      <c r="C43" s="9">
        <f>'[3]Special Events'!C43</f>
        <v>0</v>
      </c>
      <c r="D43" s="9">
        <f>'[3]Special Events'!D43</f>
        <v>0</v>
      </c>
      <c r="E43" s="9">
        <f>'[3]Special Events'!E43</f>
        <v>0</v>
      </c>
      <c r="F43" s="9">
        <f>'[3]Special Events'!F43</f>
        <v>0</v>
      </c>
      <c r="G43" s="9">
        <f>'[3]Special Events'!G43</f>
        <v>0</v>
      </c>
      <c r="H43" s="9">
        <f>'[3]Special Events'!H43</f>
        <v>2500</v>
      </c>
      <c r="I43" s="9">
        <f>'[3]Special Events'!I43</f>
        <v>0</v>
      </c>
      <c r="J43" s="9">
        <f>'[3]Special Events'!J43</f>
        <v>0</v>
      </c>
      <c r="K43" s="9">
        <f>'[3]Special Events'!K43</f>
        <v>0</v>
      </c>
      <c r="L43" s="9">
        <f>'[3]Special Events'!L43</f>
        <v>0</v>
      </c>
      <c r="M43" s="9">
        <f>'[3]Special Events'!M43</f>
        <v>0</v>
      </c>
      <c r="N43" s="9">
        <f>'[3]Special Events'!N43</f>
        <v>2500</v>
      </c>
      <c r="O43" s="9">
        <f>'[3]Special Events'!O43</f>
        <v>2500</v>
      </c>
      <c r="P43" s="12">
        <f t="shared" si="2"/>
        <v>0</v>
      </c>
    </row>
    <row r="44" spans="1:16" ht="13.15" customHeight="1" x14ac:dyDescent="0.3">
      <c r="A44" s="8" t="s">
        <v>56</v>
      </c>
      <c r="B44" s="9">
        <f>'[3]Special Events'!B44</f>
        <v>0</v>
      </c>
      <c r="C44" s="9">
        <f>'[3]Special Events'!C44</f>
        <v>0</v>
      </c>
      <c r="D44" s="9">
        <f>'[3]Special Events'!D44</f>
        <v>0</v>
      </c>
      <c r="E44" s="9">
        <f>'[3]Special Events'!E44</f>
        <v>0</v>
      </c>
      <c r="F44" s="9">
        <f>'[3]Special Events'!F44</f>
        <v>0</v>
      </c>
      <c r="G44" s="9">
        <f>'[3]Special Events'!G44</f>
        <v>0</v>
      </c>
      <c r="H44" s="9">
        <f>'[3]Special Events'!H44</f>
        <v>271.95999999999998</v>
      </c>
      <c r="I44" s="9">
        <f>'[3]Special Events'!I44</f>
        <v>7171.85</v>
      </c>
      <c r="J44" s="9">
        <f>'[3]Special Events'!J44</f>
        <v>421.8</v>
      </c>
      <c r="K44" s="9">
        <f>'[3]Special Events'!K44</f>
        <v>0</v>
      </c>
      <c r="L44" s="9">
        <f>'[3]Special Events'!L44</f>
        <v>0</v>
      </c>
      <c r="M44" s="9">
        <f>'[3]Special Events'!M44</f>
        <v>0</v>
      </c>
      <c r="N44" s="9">
        <f>'[3]Special Events'!N44</f>
        <v>7865.6100000000006</v>
      </c>
      <c r="O44" s="9">
        <f>'[3]Special Events'!O44</f>
        <v>7865.6100000000006</v>
      </c>
      <c r="P44" s="12">
        <f t="shared" si="2"/>
        <v>0</v>
      </c>
    </row>
    <row r="45" spans="1:16" ht="13.15" customHeight="1" x14ac:dyDescent="0.3">
      <c r="A45" s="8" t="s">
        <v>57</v>
      </c>
      <c r="B45" s="9">
        <f>'[3]Special Events'!B45</f>
        <v>0</v>
      </c>
      <c r="C45" s="9">
        <f>'[3]Special Events'!C45</f>
        <v>0</v>
      </c>
      <c r="D45" s="9">
        <f>'[3]Special Events'!D45</f>
        <v>0</v>
      </c>
      <c r="E45" s="9">
        <f>'[3]Special Events'!E45</f>
        <v>0</v>
      </c>
      <c r="F45" s="9">
        <f>'[3]Special Events'!F45</f>
        <v>0</v>
      </c>
      <c r="G45" s="9">
        <f>'[3]Special Events'!G45</f>
        <v>0</v>
      </c>
      <c r="H45" s="9">
        <f>'[3]Special Events'!H45</f>
        <v>0</v>
      </c>
      <c r="I45" s="9">
        <f>'[3]Special Events'!I45</f>
        <v>0</v>
      </c>
      <c r="J45" s="9">
        <f>'[3]Special Events'!J45</f>
        <v>0</v>
      </c>
      <c r="K45" s="9">
        <f>'[3]Special Events'!K45</f>
        <v>0</v>
      </c>
      <c r="L45" s="9">
        <f>'[3]Special Events'!L45</f>
        <v>0</v>
      </c>
      <c r="M45" s="9">
        <f>'[3]Special Events'!M45</f>
        <v>0</v>
      </c>
      <c r="N45" s="9">
        <f>'[3]Special Events'!N45</f>
        <v>0</v>
      </c>
      <c r="O45" s="9">
        <f>'[3]Special Events'!O45</f>
        <v>0</v>
      </c>
      <c r="P45" s="12">
        <f t="shared" si="2"/>
        <v>0</v>
      </c>
    </row>
    <row r="46" spans="1:16" ht="13.15" customHeight="1" x14ac:dyDescent="0.3">
      <c r="A46" s="8" t="s">
        <v>58</v>
      </c>
      <c r="B46" s="9">
        <f>'[3]Special Events'!B46</f>
        <v>0</v>
      </c>
      <c r="C46" s="9">
        <f>'[3]Special Events'!C46</f>
        <v>0</v>
      </c>
      <c r="D46" s="9">
        <f>'[3]Special Events'!D46</f>
        <v>0</v>
      </c>
      <c r="E46" s="9">
        <f>'[3]Special Events'!E46</f>
        <v>0</v>
      </c>
      <c r="F46" s="9">
        <f>'[3]Special Events'!F46</f>
        <v>0</v>
      </c>
      <c r="G46" s="9">
        <f>'[3]Special Events'!G46</f>
        <v>0</v>
      </c>
      <c r="H46" s="9">
        <f>'[3]Special Events'!H46</f>
        <v>0</v>
      </c>
      <c r="I46" s="9">
        <f>'[3]Special Events'!I46</f>
        <v>0</v>
      </c>
      <c r="J46" s="9">
        <f>'[3]Special Events'!J46</f>
        <v>0</v>
      </c>
      <c r="K46" s="9">
        <f>'[3]Special Events'!K46</f>
        <v>0</v>
      </c>
      <c r="L46" s="9">
        <f>'[3]Special Events'!L46</f>
        <v>0</v>
      </c>
      <c r="M46" s="9">
        <f>'[3]Special Events'!M46</f>
        <v>0</v>
      </c>
      <c r="N46" s="9">
        <f>'[3]Special Events'!N46</f>
        <v>0</v>
      </c>
      <c r="O46" s="9">
        <f>'[3]Special Events'!O46</f>
        <v>0</v>
      </c>
      <c r="P46" s="12">
        <f t="shared" si="2"/>
        <v>0</v>
      </c>
    </row>
    <row r="47" spans="1:16" ht="13.15" customHeight="1" x14ac:dyDescent="0.3">
      <c r="A47" s="8" t="s">
        <v>59</v>
      </c>
      <c r="B47" s="9">
        <f>'[3]Special Events'!B47</f>
        <v>0</v>
      </c>
      <c r="C47" s="9">
        <f>'[3]Special Events'!C47</f>
        <v>0</v>
      </c>
      <c r="D47" s="9">
        <f>'[3]Special Events'!D47</f>
        <v>0</v>
      </c>
      <c r="E47" s="9">
        <f>'[3]Special Events'!E47</f>
        <v>0</v>
      </c>
      <c r="F47" s="9">
        <f>'[3]Special Events'!F47</f>
        <v>0</v>
      </c>
      <c r="G47" s="9">
        <f>'[3]Special Events'!G47</f>
        <v>0</v>
      </c>
      <c r="H47" s="9">
        <f>'[3]Special Events'!H47</f>
        <v>0</v>
      </c>
      <c r="I47" s="9">
        <f>'[3]Special Events'!I47</f>
        <v>0</v>
      </c>
      <c r="J47" s="9">
        <f>'[3]Special Events'!J47</f>
        <v>0</v>
      </c>
      <c r="K47" s="9">
        <f>'[3]Special Events'!K47</f>
        <v>0</v>
      </c>
      <c r="L47" s="9">
        <f>'[3]Special Events'!L47</f>
        <v>0</v>
      </c>
      <c r="M47" s="9">
        <f>'[3]Special Events'!M47</f>
        <v>0</v>
      </c>
      <c r="N47" s="9">
        <f>'[3]Special Events'!N47</f>
        <v>0</v>
      </c>
      <c r="O47" s="9">
        <f>'[3]Special Events'!O47</f>
        <v>0</v>
      </c>
      <c r="P47" s="12">
        <f t="shared" si="2"/>
        <v>0</v>
      </c>
    </row>
    <row r="48" spans="1:16" ht="13.15" customHeight="1" x14ac:dyDescent="0.3">
      <c r="A48" s="8" t="s">
        <v>60</v>
      </c>
      <c r="B48" s="9">
        <f>'[3]Special Events'!B48</f>
        <v>0</v>
      </c>
      <c r="C48" s="9">
        <f>'[3]Special Events'!C48</f>
        <v>0</v>
      </c>
      <c r="D48" s="9">
        <f>'[3]Special Events'!D48</f>
        <v>0</v>
      </c>
      <c r="E48" s="9">
        <f>'[3]Special Events'!E48</f>
        <v>0</v>
      </c>
      <c r="F48" s="9">
        <f>'[3]Special Events'!F48</f>
        <v>0</v>
      </c>
      <c r="G48" s="9">
        <f>'[3]Special Events'!G48</f>
        <v>0</v>
      </c>
      <c r="H48" s="9">
        <f>'[3]Special Events'!H48</f>
        <v>0</v>
      </c>
      <c r="I48" s="9">
        <f>'[3]Special Events'!I48</f>
        <v>0</v>
      </c>
      <c r="J48" s="9">
        <f>'[3]Special Events'!J48</f>
        <v>0</v>
      </c>
      <c r="K48" s="9">
        <f>'[3]Special Events'!K48</f>
        <v>0</v>
      </c>
      <c r="L48" s="9">
        <f>'[3]Special Events'!L48</f>
        <v>0</v>
      </c>
      <c r="M48" s="9">
        <f>'[3]Special Events'!M48</f>
        <v>0</v>
      </c>
      <c r="N48" s="9">
        <f>'[3]Special Events'!N48</f>
        <v>0</v>
      </c>
      <c r="O48" s="9">
        <f>'[3]Special Events'!O48</f>
        <v>0</v>
      </c>
      <c r="P48" s="12">
        <f t="shared" si="2"/>
        <v>0</v>
      </c>
    </row>
    <row r="49" spans="1:16" ht="13.15" customHeight="1" x14ac:dyDescent="0.3">
      <c r="A49" s="8" t="s">
        <v>61</v>
      </c>
      <c r="B49" s="9">
        <f>'[3]Special Events'!B49</f>
        <v>0</v>
      </c>
      <c r="C49" s="9">
        <f>'[3]Special Events'!C49</f>
        <v>0</v>
      </c>
      <c r="D49" s="9">
        <f>'[3]Special Events'!D49</f>
        <v>0</v>
      </c>
      <c r="E49" s="9">
        <f>'[3]Special Events'!E49</f>
        <v>0</v>
      </c>
      <c r="F49" s="9">
        <f>'[3]Special Events'!F49</f>
        <v>0</v>
      </c>
      <c r="G49" s="9">
        <f>'[3]Special Events'!G49</f>
        <v>0</v>
      </c>
      <c r="H49" s="9">
        <f>'[3]Special Events'!H49</f>
        <v>0</v>
      </c>
      <c r="I49" s="9">
        <f>'[3]Special Events'!I49</f>
        <v>0</v>
      </c>
      <c r="J49" s="9">
        <f>'[3]Special Events'!J49</f>
        <v>0</v>
      </c>
      <c r="K49" s="9">
        <f>'[3]Special Events'!K49</f>
        <v>0</v>
      </c>
      <c r="L49" s="9">
        <f>'[3]Special Events'!L49</f>
        <v>0</v>
      </c>
      <c r="M49" s="9">
        <f>'[3]Special Events'!M49</f>
        <v>0</v>
      </c>
      <c r="N49" s="9">
        <f>'[3]Special Events'!N49</f>
        <v>0</v>
      </c>
      <c r="O49" s="9">
        <f>'[3]Special Events'!O49</f>
        <v>0</v>
      </c>
      <c r="P49" s="12">
        <f t="shared" si="2"/>
        <v>0</v>
      </c>
    </row>
    <row r="50" spans="1:16" ht="13.15" customHeight="1" x14ac:dyDescent="0.3">
      <c r="A50" s="8" t="s">
        <v>62</v>
      </c>
      <c r="B50" s="9">
        <f>'[3]Special Events'!B50</f>
        <v>0</v>
      </c>
      <c r="C50" s="9">
        <f>'[3]Special Events'!C50</f>
        <v>0</v>
      </c>
      <c r="D50" s="9">
        <f>'[3]Special Events'!D50</f>
        <v>0</v>
      </c>
      <c r="E50" s="9">
        <f>'[3]Special Events'!E50</f>
        <v>0</v>
      </c>
      <c r="F50" s="9">
        <f>'[3]Special Events'!F50</f>
        <v>0</v>
      </c>
      <c r="G50" s="9">
        <f>'[3]Special Events'!G50</f>
        <v>0</v>
      </c>
      <c r="H50" s="9">
        <f>'[3]Special Events'!H50</f>
        <v>0</v>
      </c>
      <c r="I50" s="9">
        <f>'[3]Special Events'!I50</f>
        <v>0</v>
      </c>
      <c r="J50" s="9">
        <f>'[3]Special Events'!J50</f>
        <v>0</v>
      </c>
      <c r="K50" s="9">
        <f>'[3]Special Events'!K50</f>
        <v>0</v>
      </c>
      <c r="L50" s="9">
        <f>'[3]Special Events'!L50</f>
        <v>0</v>
      </c>
      <c r="M50" s="9">
        <f>'[3]Special Events'!M50</f>
        <v>0</v>
      </c>
      <c r="N50" s="9">
        <f>'[3]Special Events'!N50</f>
        <v>0</v>
      </c>
      <c r="O50" s="9">
        <f>'[3]Special Events'!O50</f>
        <v>0</v>
      </c>
      <c r="P50" s="12">
        <f t="shared" si="2"/>
        <v>0</v>
      </c>
    </row>
    <row r="51" spans="1:16" ht="13.15" customHeight="1" x14ac:dyDescent="0.3">
      <c r="A51" s="8" t="s">
        <v>63</v>
      </c>
      <c r="B51" s="9">
        <f>'[3]Special Events'!B51</f>
        <v>0</v>
      </c>
      <c r="C51" s="9">
        <f>'[3]Special Events'!C51</f>
        <v>0</v>
      </c>
      <c r="D51" s="9">
        <f>'[3]Special Events'!D51</f>
        <v>0</v>
      </c>
      <c r="E51" s="9">
        <f>'[3]Special Events'!E51</f>
        <v>0</v>
      </c>
      <c r="F51" s="9">
        <f>'[3]Special Events'!F51</f>
        <v>0</v>
      </c>
      <c r="G51" s="9">
        <f>'[3]Special Events'!G51</f>
        <v>0</v>
      </c>
      <c r="H51" s="9">
        <f>'[3]Special Events'!H51</f>
        <v>96</v>
      </c>
      <c r="I51" s="9">
        <f>'[3]Special Events'!I51</f>
        <v>170.76</v>
      </c>
      <c r="J51" s="9">
        <f>'[3]Special Events'!J51</f>
        <v>738</v>
      </c>
      <c r="K51" s="9">
        <f>'[3]Special Events'!K51</f>
        <v>0</v>
      </c>
      <c r="L51" s="9">
        <f>'[3]Special Events'!L51</f>
        <v>5000</v>
      </c>
      <c r="M51" s="9">
        <f>'[3]Special Events'!M51</f>
        <v>0</v>
      </c>
      <c r="N51" s="9">
        <f>'[3]Special Events'!N51</f>
        <v>6004.76</v>
      </c>
      <c r="O51" s="9">
        <f>'[3]Special Events'!O51</f>
        <v>2004.76</v>
      </c>
      <c r="P51" s="12">
        <f t="shared" si="2"/>
        <v>4000</v>
      </c>
    </row>
    <row r="52" spans="1:16" ht="13.15" customHeight="1" x14ac:dyDescent="0.3">
      <c r="A52" s="8" t="s">
        <v>64</v>
      </c>
      <c r="B52" s="9">
        <f>'[3]Special Events'!B52</f>
        <v>0</v>
      </c>
      <c r="C52" s="9">
        <f>'[3]Special Events'!C52</f>
        <v>0</v>
      </c>
      <c r="D52" s="9">
        <f>'[3]Special Events'!D52</f>
        <v>81675</v>
      </c>
      <c r="E52" s="9">
        <f>'[3]Special Events'!E52</f>
        <v>0</v>
      </c>
      <c r="F52" s="9">
        <f>'[3]Special Events'!F52</f>
        <v>0</v>
      </c>
      <c r="G52" s="9">
        <f>'[3]Special Events'!G52</f>
        <v>0</v>
      </c>
      <c r="H52" s="9">
        <f>'[3]Special Events'!H52</f>
        <v>5000</v>
      </c>
      <c r="I52" s="9">
        <f>'[3]Special Events'!I52</f>
        <v>129013.92000000001</v>
      </c>
      <c r="J52" s="9">
        <f>'[3]Special Events'!J52</f>
        <v>15000</v>
      </c>
      <c r="K52" s="9">
        <f>'[3]Special Events'!K52</f>
        <v>225</v>
      </c>
      <c r="L52" s="9">
        <f>'[3]Special Events'!L52</f>
        <v>50000</v>
      </c>
      <c r="M52" s="9">
        <f>'[3]Special Events'!M52</f>
        <v>0</v>
      </c>
      <c r="N52" s="9">
        <f>'[3]Special Events'!N52</f>
        <v>280913.92000000004</v>
      </c>
      <c r="O52" s="9">
        <f>'[3]Special Events'!O52</f>
        <v>230472.82</v>
      </c>
      <c r="P52" s="12">
        <f t="shared" si="2"/>
        <v>50441.100000000035</v>
      </c>
    </row>
    <row r="53" spans="1:16" ht="13.15" customHeight="1" x14ac:dyDescent="0.3">
      <c r="A53" s="8" t="s">
        <v>65</v>
      </c>
      <c r="B53" s="9">
        <f>'[3]Special Events'!B53</f>
        <v>0</v>
      </c>
      <c r="C53" s="9">
        <f>'[3]Special Events'!C53</f>
        <v>0</v>
      </c>
      <c r="D53" s="9">
        <f>'[3]Special Events'!D53</f>
        <v>0</v>
      </c>
      <c r="E53" s="9">
        <f>'[3]Special Events'!E53</f>
        <v>0</v>
      </c>
      <c r="F53" s="9">
        <f>'[3]Special Events'!F53</f>
        <v>0</v>
      </c>
      <c r="G53" s="9">
        <f>'[3]Special Events'!G53</f>
        <v>0</v>
      </c>
      <c r="H53" s="9">
        <f>'[3]Special Events'!H53</f>
        <v>0</v>
      </c>
      <c r="I53" s="9">
        <f>'[3]Special Events'!I53</f>
        <v>160</v>
      </c>
      <c r="J53" s="9">
        <f>'[3]Special Events'!J53</f>
        <v>0</v>
      </c>
      <c r="K53" s="9">
        <f>'[3]Special Events'!K53</f>
        <v>0</v>
      </c>
      <c r="L53" s="9">
        <f>'[3]Special Events'!L53</f>
        <v>0</v>
      </c>
      <c r="M53" s="9">
        <f>'[3]Special Events'!M53</f>
        <v>0</v>
      </c>
      <c r="N53" s="9">
        <f>'[3]Special Events'!N53</f>
        <v>160</v>
      </c>
      <c r="O53" s="9">
        <f>'[3]Special Events'!O53</f>
        <v>160</v>
      </c>
      <c r="P53" s="12">
        <f t="shared" si="2"/>
        <v>0</v>
      </c>
    </row>
    <row r="54" spans="1:16" ht="13.15" customHeight="1" x14ac:dyDescent="0.3">
      <c r="A54" s="8" t="s">
        <v>66</v>
      </c>
      <c r="B54" s="9">
        <f>'[3]Special Events'!B54</f>
        <v>0</v>
      </c>
      <c r="C54" s="9">
        <f>'[3]Special Events'!C54</f>
        <v>0</v>
      </c>
      <c r="D54" s="9">
        <f>'[3]Special Events'!D54</f>
        <v>0</v>
      </c>
      <c r="E54" s="9">
        <f>'[3]Special Events'!E54</f>
        <v>0</v>
      </c>
      <c r="F54" s="9">
        <f>'[3]Special Events'!F54</f>
        <v>0</v>
      </c>
      <c r="G54" s="9">
        <f>'[3]Special Events'!G54</f>
        <v>0</v>
      </c>
      <c r="H54" s="9">
        <f>'[3]Special Events'!H54</f>
        <v>0</v>
      </c>
      <c r="I54" s="9">
        <f>'[3]Special Events'!I54</f>
        <v>0</v>
      </c>
      <c r="J54" s="9">
        <f>'[3]Special Events'!J54</f>
        <v>0</v>
      </c>
      <c r="K54" s="9">
        <f>'[3]Special Events'!K54</f>
        <v>0</v>
      </c>
      <c r="L54" s="9">
        <f>'[3]Special Events'!L54</f>
        <v>0</v>
      </c>
      <c r="M54" s="9">
        <f>'[3]Special Events'!M54</f>
        <v>0</v>
      </c>
      <c r="N54" s="9">
        <f>'[3]Special Events'!N54</f>
        <v>0</v>
      </c>
      <c r="O54" s="9">
        <f>'[3]Special Events'!O54</f>
        <v>0</v>
      </c>
      <c r="P54" s="12">
        <f t="shared" si="2"/>
        <v>0</v>
      </c>
    </row>
    <row r="55" spans="1:16" ht="13.15" customHeight="1" x14ac:dyDescent="0.3">
      <c r="A55" s="8" t="s">
        <v>67</v>
      </c>
      <c r="B55" s="9">
        <f>'[3]Special Events'!B55</f>
        <v>0</v>
      </c>
      <c r="C55" s="9">
        <f>'[3]Special Events'!C55</f>
        <v>0</v>
      </c>
      <c r="D55" s="9">
        <f>'[3]Special Events'!D55</f>
        <v>0</v>
      </c>
      <c r="E55" s="9">
        <f>'[3]Special Events'!E55</f>
        <v>0</v>
      </c>
      <c r="F55" s="9">
        <f>'[3]Special Events'!F55</f>
        <v>0</v>
      </c>
      <c r="G55" s="9">
        <f>'[3]Special Events'!G55</f>
        <v>0</v>
      </c>
      <c r="H55" s="9">
        <f>'[3]Special Events'!H55</f>
        <v>0</v>
      </c>
      <c r="I55" s="9">
        <f>'[3]Special Events'!I55</f>
        <v>0</v>
      </c>
      <c r="J55" s="9">
        <f>'[3]Special Events'!J55</f>
        <v>0</v>
      </c>
      <c r="K55" s="9">
        <f>'[3]Special Events'!K55</f>
        <v>0</v>
      </c>
      <c r="L55" s="9">
        <f>'[3]Special Events'!L55</f>
        <v>0</v>
      </c>
      <c r="M55" s="9">
        <f>'[3]Special Events'!M55</f>
        <v>0</v>
      </c>
      <c r="N55" s="9">
        <f>'[3]Special Events'!N55</f>
        <v>0</v>
      </c>
      <c r="O55" s="9">
        <f>'[3]Special Events'!O55</f>
        <v>0</v>
      </c>
      <c r="P55" s="12">
        <f t="shared" si="2"/>
        <v>0</v>
      </c>
    </row>
    <row r="56" spans="1:16" ht="13.15" customHeight="1" x14ac:dyDescent="0.3">
      <c r="A56" s="8" t="s">
        <v>68</v>
      </c>
      <c r="B56" s="9">
        <f>'[3]Special Events'!B56</f>
        <v>0</v>
      </c>
      <c r="C56" s="9">
        <f>'[3]Special Events'!C56</f>
        <v>0</v>
      </c>
      <c r="D56" s="9">
        <f>'[3]Special Events'!D56</f>
        <v>0</v>
      </c>
      <c r="E56" s="9">
        <f>'[3]Special Events'!E56</f>
        <v>0</v>
      </c>
      <c r="F56" s="9">
        <f>'[3]Special Events'!F56</f>
        <v>0</v>
      </c>
      <c r="G56" s="9">
        <f>'[3]Special Events'!G56</f>
        <v>0</v>
      </c>
      <c r="H56" s="9">
        <f>'[3]Special Events'!H56</f>
        <v>0</v>
      </c>
      <c r="I56" s="9">
        <f>'[3]Special Events'!I56</f>
        <v>0</v>
      </c>
      <c r="J56" s="9">
        <f>'[3]Special Events'!J56</f>
        <v>0</v>
      </c>
      <c r="K56" s="9">
        <f>'[3]Special Events'!K56</f>
        <v>0</v>
      </c>
      <c r="L56" s="9">
        <f>'[3]Special Events'!L56</f>
        <v>0</v>
      </c>
      <c r="M56" s="9">
        <f>'[3]Special Events'!M56</f>
        <v>0</v>
      </c>
      <c r="N56" s="9">
        <f>'[3]Special Events'!N56</f>
        <v>0</v>
      </c>
      <c r="O56" s="9">
        <f>'[3]Special Events'!O56</f>
        <v>0</v>
      </c>
      <c r="P56" s="12">
        <f t="shared" si="2"/>
        <v>0</v>
      </c>
    </row>
    <row r="57" spans="1:16" ht="13.15" customHeight="1" x14ac:dyDescent="0.3">
      <c r="A57" s="8" t="s">
        <v>69</v>
      </c>
      <c r="B57" s="9">
        <f>'[3]Special Events'!B57</f>
        <v>0</v>
      </c>
      <c r="C57" s="9">
        <f>'[3]Special Events'!C57</f>
        <v>0</v>
      </c>
      <c r="D57" s="9">
        <f>'[3]Special Events'!D57</f>
        <v>0</v>
      </c>
      <c r="E57" s="9">
        <f>'[3]Special Events'!E57</f>
        <v>0</v>
      </c>
      <c r="F57" s="9">
        <f>'[3]Special Events'!F57</f>
        <v>0</v>
      </c>
      <c r="G57" s="9">
        <f>'[3]Special Events'!G57</f>
        <v>0</v>
      </c>
      <c r="H57" s="9">
        <f>'[3]Special Events'!H57</f>
        <v>0</v>
      </c>
      <c r="I57" s="9">
        <f>'[3]Special Events'!I57</f>
        <v>0</v>
      </c>
      <c r="J57" s="9">
        <f>'[3]Special Events'!J57</f>
        <v>0</v>
      </c>
      <c r="K57" s="9">
        <f>'[3]Special Events'!K57</f>
        <v>0</v>
      </c>
      <c r="L57" s="9">
        <f>'[3]Special Events'!L57</f>
        <v>0</v>
      </c>
      <c r="M57" s="9">
        <f>'[3]Special Events'!M57</f>
        <v>0</v>
      </c>
      <c r="N57" s="9">
        <f>'[3]Special Events'!N57</f>
        <v>0</v>
      </c>
      <c r="O57" s="9">
        <f>'[3]Special Events'!O57</f>
        <v>0</v>
      </c>
      <c r="P57" s="12">
        <f t="shared" si="2"/>
        <v>0</v>
      </c>
    </row>
    <row r="58" spans="1:16" ht="13.15" customHeight="1" x14ac:dyDescent="0.3">
      <c r="A58" s="8" t="s">
        <v>70</v>
      </c>
      <c r="B58" s="9">
        <f>'[3]Special Events'!B58</f>
        <v>0</v>
      </c>
      <c r="C58" s="9">
        <f>'[3]Special Events'!C58</f>
        <v>0</v>
      </c>
      <c r="D58" s="9">
        <f>'[3]Special Events'!D58</f>
        <v>0</v>
      </c>
      <c r="E58" s="9">
        <f>'[3]Special Events'!E58</f>
        <v>0</v>
      </c>
      <c r="F58" s="9">
        <f>'[3]Special Events'!F58</f>
        <v>0</v>
      </c>
      <c r="G58" s="9">
        <f>'[3]Special Events'!G58</f>
        <v>0</v>
      </c>
      <c r="H58" s="9">
        <f>'[3]Special Events'!H58</f>
        <v>0</v>
      </c>
      <c r="I58" s="9">
        <f>'[3]Special Events'!I58</f>
        <v>0</v>
      </c>
      <c r="J58" s="9">
        <f>'[3]Special Events'!J58</f>
        <v>0</v>
      </c>
      <c r="K58" s="9">
        <f>'[3]Special Events'!K58</f>
        <v>0</v>
      </c>
      <c r="L58" s="9">
        <f>'[3]Special Events'!L58</f>
        <v>0</v>
      </c>
      <c r="M58" s="9">
        <f>'[3]Special Events'!M58</f>
        <v>0</v>
      </c>
      <c r="N58" s="9">
        <f>'[3]Special Events'!N58</f>
        <v>0</v>
      </c>
      <c r="O58" s="9">
        <f>'[3]Special Events'!O58</f>
        <v>0</v>
      </c>
      <c r="P58" s="12">
        <f t="shared" si="2"/>
        <v>0</v>
      </c>
    </row>
    <row r="59" spans="1:16" ht="13.15" customHeight="1" x14ac:dyDescent="0.3">
      <c r="A59" s="8" t="s">
        <v>71</v>
      </c>
      <c r="B59" s="9">
        <f>'[3]Special Events'!B59</f>
        <v>0</v>
      </c>
      <c r="C59" s="9">
        <f>'[3]Special Events'!C59</f>
        <v>0</v>
      </c>
      <c r="D59" s="9">
        <f>'[3]Special Events'!D59</f>
        <v>0</v>
      </c>
      <c r="E59" s="9">
        <f>'[3]Special Events'!E59</f>
        <v>0</v>
      </c>
      <c r="F59" s="9">
        <f>'[3]Special Events'!F59</f>
        <v>0</v>
      </c>
      <c r="G59" s="9">
        <f>'[3]Special Events'!G59</f>
        <v>0</v>
      </c>
      <c r="H59" s="9">
        <f>'[3]Special Events'!H59</f>
        <v>0</v>
      </c>
      <c r="I59" s="9">
        <f>'[3]Special Events'!I59</f>
        <v>0</v>
      </c>
      <c r="J59" s="9">
        <f>'[3]Special Events'!J59</f>
        <v>0</v>
      </c>
      <c r="K59" s="9">
        <f>'[3]Special Events'!K59</f>
        <v>0</v>
      </c>
      <c r="L59" s="9">
        <f>'[3]Special Events'!L59</f>
        <v>0</v>
      </c>
      <c r="M59" s="9">
        <f>'[3]Special Events'!M59</f>
        <v>0</v>
      </c>
      <c r="N59" s="9">
        <f>'[3]Special Events'!N59</f>
        <v>0</v>
      </c>
      <c r="O59" s="9">
        <f>'[3]Special Events'!O59</f>
        <v>0</v>
      </c>
      <c r="P59" s="12">
        <f t="shared" si="2"/>
        <v>0</v>
      </c>
    </row>
    <row r="60" spans="1:16" ht="13.15" customHeight="1" x14ac:dyDescent="0.3">
      <c r="A60" s="8" t="s">
        <v>72</v>
      </c>
      <c r="B60" s="9">
        <f>'[3]Special Events'!B60</f>
        <v>0</v>
      </c>
      <c r="C60" s="9">
        <f>'[3]Special Events'!C60</f>
        <v>0</v>
      </c>
      <c r="D60" s="9">
        <f>'[3]Special Events'!D60</f>
        <v>0</v>
      </c>
      <c r="E60" s="9">
        <f>'[3]Special Events'!E60</f>
        <v>0</v>
      </c>
      <c r="F60" s="9">
        <f>'[3]Special Events'!F60</f>
        <v>0</v>
      </c>
      <c r="G60" s="9">
        <f>'[3]Special Events'!G60</f>
        <v>0</v>
      </c>
      <c r="H60" s="9">
        <f>'[3]Special Events'!H60</f>
        <v>0</v>
      </c>
      <c r="I60" s="9">
        <f>'[3]Special Events'!I60</f>
        <v>0</v>
      </c>
      <c r="J60" s="9">
        <f>'[3]Special Events'!J60</f>
        <v>0</v>
      </c>
      <c r="K60" s="9">
        <f>'[3]Special Events'!K60</f>
        <v>0</v>
      </c>
      <c r="L60" s="9">
        <f>'[3]Special Events'!L60</f>
        <v>0</v>
      </c>
      <c r="M60" s="9">
        <f>'[3]Special Events'!M60</f>
        <v>0</v>
      </c>
      <c r="N60" s="9">
        <f>'[3]Special Events'!N60</f>
        <v>0</v>
      </c>
      <c r="O60" s="9">
        <f>'[3]Special Events'!O60</f>
        <v>0</v>
      </c>
      <c r="P60" s="12">
        <f t="shared" si="2"/>
        <v>0</v>
      </c>
    </row>
    <row r="61" spans="1:16" ht="13.15" customHeight="1" x14ac:dyDescent="0.3">
      <c r="A61" s="8" t="s">
        <v>73</v>
      </c>
      <c r="B61" s="9">
        <f>'[3]Special Events'!B61</f>
        <v>0</v>
      </c>
      <c r="C61" s="9">
        <f>'[3]Special Events'!C61</f>
        <v>0</v>
      </c>
      <c r="D61" s="9">
        <f>'[3]Special Events'!D61</f>
        <v>0</v>
      </c>
      <c r="E61" s="9">
        <f>'[3]Special Events'!E61</f>
        <v>0</v>
      </c>
      <c r="F61" s="9">
        <f>'[3]Special Events'!F61</f>
        <v>0</v>
      </c>
      <c r="G61" s="9">
        <f>'[3]Special Events'!G61</f>
        <v>0</v>
      </c>
      <c r="H61" s="9">
        <f>'[3]Special Events'!H61</f>
        <v>0</v>
      </c>
      <c r="I61" s="9">
        <f>'[3]Special Events'!I61</f>
        <v>0</v>
      </c>
      <c r="J61" s="9">
        <f>'[3]Special Events'!J61</f>
        <v>0</v>
      </c>
      <c r="K61" s="9">
        <f>'[3]Special Events'!K61</f>
        <v>0</v>
      </c>
      <c r="L61" s="9">
        <f>'[3]Special Events'!L61</f>
        <v>500</v>
      </c>
      <c r="M61" s="9">
        <f>'[3]Special Events'!M61</f>
        <v>0</v>
      </c>
      <c r="N61" s="9">
        <f>'[3]Special Events'!N61</f>
        <v>500</v>
      </c>
      <c r="O61" s="9">
        <f>'[3]Special Events'!O61</f>
        <v>500</v>
      </c>
      <c r="P61" s="12">
        <f t="shared" si="2"/>
        <v>0</v>
      </c>
    </row>
    <row r="62" spans="1:16" ht="13.15" customHeight="1" x14ac:dyDescent="0.3">
      <c r="A62" s="8" t="s">
        <v>74</v>
      </c>
      <c r="B62" s="9">
        <f>'[3]Special Events'!B62</f>
        <v>0</v>
      </c>
      <c r="C62" s="9">
        <f>'[3]Special Events'!C62</f>
        <v>683.61</v>
      </c>
      <c r="D62" s="9">
        <f>'[3]Special Events'!D62</f>
        <v>465.42</v>
      </c>
      <c r="E62" s="9">
        <f>'[3]Special Events'!E62</f>
        <v>92.3</v>
      </c>
      <c r="F62" s="9">
        <f>'[3]Special Events'!F62</f>
        <v>0</v>
      </c>
      <c r="G62" s="9">
        <f>'[3]Special Events'!G62</f>
        <v>0</v>
      </c>
      <c r="H62" s="9">
        <f>'[3]Special Events'!H62</f>
        <v>7527.35</v>
      </c>
      <c r="I62" s="9">
        <f>'[3]Special Events'!I62</f>
        <v>3314.52</v>
      </c>
      <c r="J62" s="9">
        <f>'[3]Special Events'!J62</f>
        <v>218</v>
      </c>
      <c r="K62" s="9">
        <f>'[3]Special Events'!K62</f>
        <v>7000</v>
      </c>
      <c r="L62" s="9">
        <f>'[3]Special Events'!L62</f>
        <v>1000</v>
      </c>
      <c r="M62" s="9">
        <f>'[3]Special Events'!M62</f>
        <v>0</v>
      </c>
      <c r="N62" s="9">
        <f>'[3]Special Events'!N62</f>
        <v>20301.2</v>
      </c>
      <c r="O62" s="9">
        <f>'[3]Special Events'!O62</f>
        <v>13639.880000000001</v>
      </c>
      <c r="P62" s="12">
        <f t="shared" si="2"/>
        <v>6661.32</v>
      </c>
    </row>
    <row r="63" spans="1:16" ht="13.15" customHeight="1" x14ac:dyDescent="0.3">
      <c r="A63" s="8" t="s">
        <v>75</v>
      </c>
      <c r="B63" s="9">
        <f>'[3]Special Events'!B63</f>
        <v>0</v>
      </c>
      <c r="C63" s="9">
        <f>'[3]Special Events'!C63</f>
        <v>0</v>
      </c>
      <c r="D63" s="9">
        <f>'[3]Special Events'!D63</f>
        <v>0</v>
      </c>
      <c r="E63" s="9">
        <f>'[3]Special Events'!E63</f>
        <v>0</v>
      </c>
      <c r="F63" s="9">
        <f>'[3]Special Events'!F63</f>
        <v>0</v>
      </c>
      <c r="G63" s="9">
        <f>'[3]Special Events'!G63</f>
        <v>0</v>
      </c>
      <c r="H63" s="9">
        <f>'[3]Special Events'!H63</f>
        <v>0</v>
      </c>
      <c r="I63" s="9">
        <f>'[3]Special Events'!I63</f>
        <v>0</v>
      </c>
      <c r="J63" s="9">
        <f>'[3]Special Events'!J63</f>
        <v>0</v>
      </c>
      <c r="K63" s="9">
        <f>'[3]Special Events'!K63</f>
        <v>0</v>
      </c>
      <c r="L63" s="9">
        <f>'[3]Special Events'!L63</f>
        <v>0</v>
      </c>
      <c r="M63" s="9">
        <f>'[3]Special Events'!M63</f>
        <v>0</v>
      </c>
      <c r="N63" s="9">
        <f>'[3]Special Events'!N63</f>
        <v>0</v>
      </c>
      <c r="O63" s="9">
        <f>'[3]Special Events'!O63</f>
        <v>0</v>
      </c>
      <c r="P63" s="12">
        <f t="shared" si="2"/>
        <v>0</v>
      </c>
    </row>
    <row r="64" spans="1:16" ht="13.15" customHeight="1" x14ac:dyDescent="0.3">
      <c r="A64" s="8" t="s">
        <v>76</v>
      </c>
      <c r="B64" s="9">
        <f>'[3]Special Events'!B64</f>
        <v>0</v>
      </c>
      <c r="C64" s="9">
        <f>'[3]Special Events'!C64</f>
        <v>0</v>
      </c>
      <c r="D64" s="9">
        <f>'[3]Special Events'!D64</f>
        <v>0</v>
      </c>
      <c r="E64" s="9">
        <f>'[3]Special Events'!E64</f>
        <v>0</v>
      </c>
      <c r="F64" s="9">
        <f>'[3]Special Events'!F64</f>
        <v>0</v>
      </c>
      <c r="G64" s="9">
        <f>'[3]Special Events'!G64</f>
        <v>0</v>
      </c>
      <c r="H64" s="9">
        <f>'[3]Special Events'!H64</f>
        <v>0</v>
      </c>
      <c r="I64" s="9">
        <f>'[3]Special Events'!I64</f>
        <v>750</v>
      </c>
      <c r="J64" s="9">
        <f>'[3]Special Events'!J64</f>
        <v>0</v>
      </c>
      <c r="K64" s="9">
        <f>'[3]Special Events'!K64</f>
        <v>0</v>
      </c>
      <c r="L64" s="9">
        <f>'[3]Special Events'!L64</f>
        <v>0</v>
      </c>
      <c r="M64" s="9">
        <f>'[3]Special Events'!M64</f>
        <v>0</v>
      </c>
      <c r="N64" s="9">
        <f>'[3]Special Events'!N64</f>
        <v>750</v>
      </c>
      <c r="O64" s="9">
        <f>'[3]Special Events'!O64</f>
        <v>750</v>
      </c>
      <c r="P64" s="12">
        <f t="shared" si="2"/>
        <v>0</v>
      </c>
    </row>
    <row r="65" spans="1:16" ht="13.15" customHeight="1" x14ac:dyDescent="0.3">
      <c r="A65" s="8" t="s">
        <v>77</v>
      </c>
      <c r="B65" s="9">
        <f>'[3]Special Events'!B65</f>
        <v>0</v>
      </c>
      <c r="C65" s="9">
        <f>'[3]Special Events'!C65</f>
        <v>0</v>
      </c>
      <c r="D65" s="9">
        <f>'[3]Special Events'!D65</f>
        <v>0</v>
      </c>
      <c r="E65" s="9">
        <f>'[3]Special Events'!E65</f>
        <v>0</v>
      </c>
      <c r="F65" s="9">
        <f>'[3]Special Events'!F65</f>
        <v>0</v>
      </c>
      <c r="G65" s="9">
        <f>'[3]Special Events'!G65</f>
        <v>0</v>
      </c>
      <c r="H65" s="9">
        <f>'[3]Special Events'!H65</f>
        <v>0</v>
      </c>
      <c r="I65" s="9">
        <f>'[3]Special Events'!I65</f>
        <v>0</v>
      </c>
      <c r="J65" s="9">
        <f>'[3]Special Events'!J65</f>
        <v>0</v>
      </c>
      <c r="K65" s="9">
        <f>'[3]Special Events'!K65</f>
        <v>0</v>
      </c>
      <c r="L65" s="9">
        <f>'[3]Special Events'!L65</f>
        <v>0</v>
      </c>
      <c r="M65" s="9">
        <f>'[3]Special Events'!M65</f>
        <v>0</v>
      </c>
      <c r="N65" s="9">
        <f>'[3]Special Events'!N65</f>
        <v>0</v>
      </c>
      <c r="O65" s="9">
        <f>'[3]Special Events'!O65</f>
        <v>0</v>
      </c>
      <c r="P65" s="12">
        <f t="shared" si="2"/>
        <v>0</v>
      </c>
    </row>
    <row r="66" spans="1:16" ht="13.15" customHeight="1" x14ac:dyDescent="0.3">
      <c r="A66" s="8" t="s">
        <v>78</v>
      </c>
      <c r="B66" s="9">
        <f>'[3]Special Events'!B66</f>
        <v>0</v>
      </c>
      <c r="C66" s="9">
        <f>'[3]Special Events'!C66</f>
        <v>0</v>
      </c>
      <c r="D66" s="9">
        <f>'[3]Special Events'!D66</f>
        <v>0</v>
      </c>
      <c r="E66" s="9">
        <f>'[3]Special Events'!E66</f>
        <v>0</v>
      </c>
      <c r="F66" s="9">
        <f>'[3]Special Events'!F66</f>
        <v>0</v>
      </c>
      <c r="G66" s="9">
        <f>'[3]Special Events'!G66</f>
        <v>0</v>
      </c>
      <c r="H66" s="9">
        <f>'[3]Special Events'!H66</f>
        <v>0</v>
      </c>
      <c r="I66" s="9">
        <f>'[3]Special Events'!I66</f>
        <v>0</v>
      </c>
      <c r="J66" s="9">
        <f>'[3]Special Events'!J66</f>
        <v>0</v>
      </c>
      <c r="K66" s="9">
        <f>'[3]Special Events'!K66</f>
        <v>0</v>
      </c>
      <c r="L66" s="9">
        <f>'[3]Special Events'!L66</f>
        <v>0</v>
      </c>
      <c r="M66" s="9">
        <f>'[3]Special Events'!M66</f>
        <v>0</v>
      </c>
      <c r="N66" s="9">
        <f>'[3]Special Events'!N66</f>
        <v>0</v>
      </c>
      <c r="O66" s="9">
        <f>'[3]Special Events'!O66</f>
        <v>0</v>
      </c>
      <c r="P66" s="57">
        <f t="shared" si="2"/>
        <v>0</v>
      </c>
    </row>
    <row r="67" spans="1:16" ht="12" customHeight="1" thickBot="1" x14ac:dyDescent="0.35">
      <c r="A67" s="8" t="s">
        <v>79</v>
      </c>
      <c r="B67" s="58">
        <f t="shared" ref="B67:P67" si="3">SUM(B19:B66)</f>
        <v>0</v>
      </c>
      <c r="C67" s="58">
        <f t="shared" si="3"/>
        <v>983.61</v>
      </c>
      <c r="D67" s="58">
        <f t="shared" si="3"/>
        <v>82440.42</v>
      </c>
      <c r="E67" s="58">
        <f t="shared" si="3"/>
        <v>3687.3</v>
      </c>
      <c r="F67" s="58">
        <f t="shared" si="3"/>
        <v>675</v>
      </c>
      <c r="G67" s="58">
        <f t="shared" si="3"/>
        <v>1500</v>
      </c>
      <c r="H67" s="58">
        <f t="shared" si="3"/>
        <v>16385.309999999998</v>
      </c>
      <c r="I67" s="58">
        <f t="shared" si="3"/>
        <v>147691.05000000002</v>
      </c>
      <c r="J67" s="58">
        <f t="shared" si="3"/>
        <v>53011.05</v>
      </c>
      <c r="K67" s="58">
        <f t="shared" si="3"/>
        <v>25345</v>
      </c>
      <c r="L67" s="58">
        <f t="shared" si="3"/>
        <v>74900</v>
      </c>
      <c r="M67" s="58">
        <f t="shared" si="3"/>
        <v>750</v>
      </c>
      <c r="N67" s="58">
        <f t="shared" si="3"/>
        <v>407368.74000000005</v>
      </c>
      <c r="O67" s="58">
        <f t="shared" si="3"/>
        <v>307721.32</v>
      </c>
      <c r="P67" s="58">
        <f t="shared" si="3"/>
        <v>99647.420000000042</v>
      </c>
    </row>
    <row r="68" spans="1:16" ht="13.35" customHeight="1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2"/>
      <c r="P68" s="12"/>
    </row>
    <row r="69" spans="1:16" ht="12.6" customHeight="1" x14ac:dyDescent="0.3">
      <c r="A69" s="11" t="s">
        <v>80</v>
      </c>
      <c r="B69" s="9">
        <f t="shared" ref="B69:P69" si="4">B16-B67</f>
        <v>0</v>
      </c>
      <c r="C69" s="9">
        <f t="shared" si="4"/>
        <v>-983.61</v>
      </c>
      <c r="D69" s="9">
        <f t="shared" si="4"/>
        <v>-56576.92</v>
      </c>
      <c r="E69" s="9">
        <f t="shared" si="4"/>
        <v>77312.7</v>
      </c>
      <c r="F69" s="9">
        <f t="shared" si="4"/>
        <v>5325</v>
      </c>
      <c r="G69" s="9">
        <f t="shared" si="4"/>
        <v>11892.5</v>
      </c>
      <c r="H69" s="9">
        <f t="shared" si="4"/>
        <v>62946.350000000006</v>
      </c>
      <c r="I69" s="9">
        <f t="shared" si="4"/>
        <v>576327.96</v>
      </c>
      <c r="J69" s="9">
        <f t="shared" si="4"/>
        <v>234254.95</v>
      </c>
      <c r="K69" s="9">
        <f t="shared" si="4"/>
        <v>19405</v>
      </c>
      <c r="L69" s="9">
        <f t="shared" si="4"/>
        <v>-74900</v>
      </c>
      <c r="M69" s="9">
        <f t="shared" si="4"/>
        <v>14250</v>
      </c>
      <c r="N69" s="9">
        <f t="shared" si="4"/>
        <v>869253.92999999993</v>
      </c>
      <c r="O69" s="9">
        <f t="shared" si="4"/>
        <v>849401.34999999986</v>
      </c>
      <c r="P69" s="9">
        <f t="shared" si="4"/>
        <v>19852.579999999958</v>
      </c>
    </row>
    <row r="70" spans="1:16" ht="13.35" customHeight="1" x14ac:dyDescent="0.3"/>
  </sheetData>
  <mergeCells count="3">
    <mergeCell ref="A1:N1"/>
    <mergeCell ref="A2:N2"/>
    <mergeCell ref="A3:N3"/>
  </mergeCells>
  <pageMargins left="0.25" right="0.25" top="0.25" bottom="0.25" header="0.5" footer="0.5"/>
  <pageSetup paperSize="143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4520-3153-4E42-A189-B42E1449EBC9}">
  <dimension ref="A1:P70"/>
  <sheetViews>
    <sheetView topLeftCell="A26" zoomScale="80" zoomScaleNormal="80" workbookViewId="0">
      <selection activeCell="O34" sqref="O34"/>
    </sheetView>
  </sheetViews>
  <sheetFormatPr defaultRowHeight="13.5" x14ac:dyDescent="0.3"/>
  <cols>
    <col min="1" max="1" width="35.140625" style="2" customWidth="1"/>
    <col min="2" max="16" width="12.7109375" style="2" customWidth="1"/>
    <col min="17" max="16384" width="9.140625" style="2"/>
  </cols>
  <sheetData>
    <row r="1" spans="1:16" s="15" customFormat="1" ht="12.75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5" customFormat="1" ht="12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5" customFormat="1" ht="12.75" customHeight="1" x14ac:dyDescent="0.2">
      <c r="A3" s="64" t="s">
        <v>86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ht="39" customHeight="1" x14ac:dyDescent="0.3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6" t="s">
        <v>15</v>
      </c>
      <c r="O4" s="7" t="s">
        <v>16</v>
      </c>
      <c r="P4" s="7" t="s">
        <v>17</v>
      </c>
    </row>
    <row r="5" spans="1:16" ht="13.15" customHeight="1" x14ac:dyDescent="0.3">
      <c r="A5" s="8" t="s">
        <v>18</v>
      </c>
    </row>
    <row r="6" spans="1:16" ht="13.15" customHeight="1" x14ac:dyDescent="0.3">
      <c r="A6" s="8" t="s">
        <v>19</v>
      </c>
      <c r="B6" s="9">
        <f>[4]Total!B6</f>
        <v>56250</v>
      </c>
      <c r="C6" s="9">
        <f>[4]Total!C6</f>
        <v>10000</v>
      </c>
      <c r="D6" s="9">
        <f>[4]Total!D6</f>
        <v>50000</v>
      </c>
      <c r="E6" s="9">
        <f>[4]Total!E6</f>
        <v>310000</v>
      </c>
      <c r="F6" s="9">
        <f>[4]Total!F6</f>
        <v>122979.93</v>
      </c>
      <c r="G6" s="9">
        <f>[4]Total!G6</f>
        <v>40000</v>
      </c>
      <c r="H6" s="9">
        <f>[4]Total!H6</f>
        <v>0</v>
      </c>
      <c r="I6" s="9">
        <f>[4]Total!I6</f>
        <v>91385.22</v>
      </c>
      <c r="J6" s="9">
        <f>[4]Total!J6</f>
        <v>13000</v>
      </c>
      <c r="K6" s="9">
        <f>[4]Total!K6</f>
        <v>60135</v>
      </c>
      <c r="L6" s="9">
        <f>[4]Total!L6</f>
        <v>76250</v>
      </c>
      <c r="M6" s="9">
        <f>[4]Total!M6</f>
        <v>35135</v>
      </c>
      <c r="N6" s="9">
        <f>[4]Total!N6</f>
        <v>865135.15</v>
      </c>
      <c r="O6" s="9">
        <f>[4]Total!O6</f>
        <v>843635.15</v>
      </c>
      <c r="P6" s="9">
        <f>N6-O6</f>
        <v>21500</v>
      </c>
    </row>
    <row r="7" spans="1:16" ht="13.15" customHeight="1" x14ac:dyDescent="0.3">
      <c r="A7" s="8" t="s">
        <v>20</v>
      </c>
      <c r="B7" s="9">
        <f>[4]Total!B7</f>
        <v>0</v>
      </c>
      <c r="C7" s="9">
        <f>[4]Total!C7</f>
        <v>0</v>
      </c>
      <c r="D7" s="9">
        <f>[4]Total!D7</f>
        <v>0</v>
      </c>
      <c r="E7" s="9">
        <f>[4]Total!E7</f>
        <v>0</v>
      </c>
      <c r="F7" s="9">
        <f>[4]Total!F7</f>
        <v>0</v>
      </c>
      <c r="G7" s="9">
        <f>[4]Total!G7</f>
        <v>0</v>
      </c>
      <c r="H7" s="9">
        <f>[4]Total!H7</f>
        <v>0</v>
      </c>
      <c r="I7" s="9">
        <f>[4]Total!I7</f>
        <v>0</v>
      </c>
      <c r="J7" s="9">
        <f>[4]Total!J7</f>
        <v>0</v>
      </c>
      <c r="K7" s="9">
        <f>[4]Total!K7</f>
        <v>0</v>
      </c>
      <c r="L7" s="9">
        <f>[4]Total!L7</f>
        <v>0</v>
      </c>
      <c r="M7" s="9">
        <f>[4]Total!M7</f>
        <v>0</v>
      </c>
      <c r="N7" s="9">
        <f>[4]Total!N7</f>
        <v>0</v>
      </c>
      <c r="O7" s="9">
        <f>[4]Total!O7</f>
        <v>0</v>
      </c>
      <c r="P7" s="9">
        <f t="shared" ref="P7:P10" si="0">N7-O7</f>
        <v>0</v>
      </c>
    </row>
    <row r="8" spans="1:16" ht="13.15" customHeight="1" x14ac:dyDescent="0.3">
      <c r="A8" s="8" t="s">
        <v>21</v>
      </c>
      <c r="B8" s="9">
        <f>[4]Total!B8</f>
        <v>0</v>
      </c>
      <c r="C8" s="9">
        <f>[4]Total!C8</f>
        <v>363.32</v>
      </c>
      <c r="D8" s="9">
        <f>[4]Total!D8</f>
        <v>8052.12</v>
      </c>
      <c r="E8" s="9">
        <f>[4]Total!E8</f>
        <v>130000</v>
      </c>
      <c r="F8" s="9">
        <f>[4]Total!F8</f>
        <v>0</v>
      </c>
      <c r="G8" s="9">
        <f>[4]Total!G8</f>
        <v>38403.94</v>
      </c>
      <c r="H8" s="9">
        <f>[4]Total!H8</f>
        <v>500</v>
      </c>
      <c r="I8" s="9">
        <f>[4]Total!I8</f>
        <v>0</v>
      </c>
      <c r="J8" s="9">
        <f>[4]Total!J8</f>
        <v>0</v>
      </c>
      <c r="K8" s="9">
        <f>[4]Total!K8</f>
        <v>78103.94</v>
      </c>
      <c r="L8" s="9">
        <f>[4]Total!L8</f>
        <v>17026.22</v>
      </c>
      <c r="M8" s="9">
        <f>[4]Total!M8</f>
        <v>30000</v>
      </c>
      <c r="N8" s="9">
        <f>[4]Total!N8</f>
        <v>302449.54000000004</v>
      </c>
      <c r="O8" s="9">
        <f>[4]Total!O8</f>
        <v>284549.54000000004</v>
      </c>
      <c r="P8" s="9">
        <f t="shared" si="0"/>
        <v>17900</v>
      </c>
    </row>
    <row r="9" spans="1:16" ht="13.15" customHeight="1" x14ac:dyDescent="0.3">
      <c r="A9" s="8" t="s">
        <v>22</v>
      </c>
      <c r="B9" s="9">
        <f>[4]Total!B9</f>
        <v>0</v>
      </c>
      <c r="C9" s="9">
        <f>[4]Total!C9</f>
        <v>0</v>
      </c>
      <c r="D9" s="9">
        <f>[4]Total!D9</f>
        <v>0</v>
      </c>
      <c r="E9" s="9">
        <f>[4]Total!E9</f>
        <v>5000</v>
      </c>
      <c r="F9" s="9">
        <f>[4]Total!F9</f>
        <v>0</v>
      </c>
      <c r="G9" s="9">
        <f>[4]Total!G9</f>
        <v>75000</v>
      </c>
      <c r="H9" s="9">
        <f>[4]Total!H9</f>
        <v>0</v>
      </c>
      <c r="I9" s="9">
        <f>[4]Total!I9</f>
        <v>7500</v>
      </c>
      <c r="J9" s="9">
        <f>[4]Total!J9</f>
        <v>0</v>
      </c>
      <c r="K9" s="9">
        <f>[4]Total!K9</f>
        <v>10000</v>
      </c>
      <c r="L9" s="9">
        <f>[4]Total!L9</f>
        <v>0</v>
      </c>
      <c r="M9" s="9">
        <f>[4]Total!M9</f>
        <v>46000</v>
      </c>
      <c r="N9" s="9">
        <f>[4]Total!N9</f>
        <v>143500</v>
      </c>
      <c r="O9" s="9">
        <f>[4]Total!O9</f>
        <v>143500</v>
      </c>
      <c r="P9" s="9">
        <f t="shared" si="0"/>
        <v>0</v>
      </c>
    </row>
    <row r="10" spans="1:16" ht="13.15" customHeight="1" x14ac:dyDescent="0.3">
      <c r="A10" s="8" t="s">
        <v>23</v>
      </c>
      <c r="B10" s="9">
        <f>[4]Total!B10</f>
        <v>0</v>
      </c>
      <c r="C10" s="9">
        <f>[4]Total!C10</f>
        <v>0</v>
      </c>
      <c r="D10" s="9">
        <f>[4]Total!D10</f>
        <v>0</v>
      </c>
      <c r="E10" s="9">
        <f>[4]Total!E10</f>
        <v>0</v>
      </c>
      <c r="F10" s="9">
        <f>[4]Total!F10</f>
        <v>0</v>
      </c>
      <c r="G10" s="9">
        <f>[4]Total!G10</f>
        <v>0</v>
      </c>
      <c r="H10" s="9">
        <f>[4]Total!H10</f>
        <v>0</v>
      </c>
      <c r="I10" s="9">
        <f>[4]Total!I10</f>
        <v>10000</v>
      </c>
      <c r="J10" s="9">
        <f>[4]Total!J10</f>
        <v>0</v>
      </c>
      <c r="K10" s="9">
        <f>[4]Total!K10</f>
        <v>7000</v>
      </c>
      <c r="L10" s="9">
        <f>[4]Total!L10</f>
        <v>0</v>
      </c>
      <c r="M10" s="9">
        <f>[4]Total!M10</f>
        <v>0</v>
      </c>
      <c r="N10" s="9">
        <f>[4]Total!N10</f>
        <v>17000</v>
      </c>
      <c r="O10" s="9">
        <f>[4]Total!O10</f>
        <v>17000</v>
      </c>
      <c r="P10" s="9">
        <f t="shared" si="0"/>
        <v>0</v>
      </c>
    </row>
    <row r="11" spans="1:16" ht="13.15" customHeight="1" x14ac:dyDescent="0.3">
      <c r="A11" s="8" t="s">
        <v>24</v>
      </c>
      <c r="B11" s="9">
        <f>[4]Total!B11</f>
        <v>0</v>
      </c>
      <c r="C11" s="9">
        <f>[4]Total!C11</f>
        <v>0</v>
      </c>
      <c r="D11" s="9">
        <f>[4]Total!D11</f>
        <v>0</v>
      </c>
      <c r="E11" s="9">
        <f>[4]Total!E11</f>
        <v>0</v>
      </c>
      <c r="F11" s="9">
        <f>[4]Total!F11</f>
        <v>0</v>
      </c>
      <c r="G11" s="9">
        <f>[4]Total!G11</f>
        <v>0</v>
      </c>
      <c r="H11" s="9">
        <f>[4]Total!H11</f>
        <v>0</v>
      </c>
      <c r="I11" s="9">
        <f>[4]Total!I11</f>
        <v>0</v>
      </c>
      <c r="J11" s="9">
        <f>[4]Total!J11</f>
        <v>0</v>
      </c>
      <c r="K11" s="9">
        <f>[4]Total!K11</f>
        <v>0</v>
      </c>
      <c r="L11" s="9">
        <f>[4]Total!L11</f>
        <v>0</v>
      </c>
      <c r="M11" s="9">
        <f>[4]Total!M11</f>
        <v>0</v>
      </c>
      <c r="N11" s="9">
        <f>[4]Total!N11</f>
        <v>0</v>
      </c>
      <c r="O11" s="9">
        <f>[4]Total!O11</f>
        <v>0</v>
      </c>
      <c r="P11" s="9">
        <f>[5]General!P11+[5]CCP!P11+[5]TSIC!P11+[5]Entrepreneur!P11+'[5]Tech Pathways'!P11</f>
        <v>0</v>
      </c>
    </row>
    <row r="12" spans="1:16" ht="13.15" customHeight="1" x14ac:dyDescent="0.3">
      <c r="A12" s="8" t="s">
        <v>25</v>
      </c>
      <c r="B12" s="9">
        <f>[4]Total!B12</f>
        <v>0</v>
      </c>
      <c r="C12" s="9">
        <f>[4]Total!C12</f>
        <v>0</v>
      </c>
      <c r="D12" s="9">
        <f>[4]Total!D12</f>
        <v>0</v>
      </c>
      <c r="E12" s="9">
        <f>[4]Total!E12</f>
        <v>0</v>
      </c>
      <c r="F12" s="9">
        <f>[4]Total!F12</f>
        <v>0</v>
      </c>
      <c r="G12" s="9">
        <f>[4]Total!G12</f>
        <v>0</v>
      </c>
      <c r="H12" s="9">
        <f>[4]Total!H12</f>
        <v>0</v>
      </c>
      <c r="I12" s="9">
        <f>[4]Total!I12</f>
        <v>0</v>
      </c>
      <c r="J12" s="9">
        <f>[4]Total!J12</f>
        <v>0</v>
      </c>
      <c r="K12" s="9">
        <f>[4]Total!K12</f>
        <v>0</v>
      </c>
      <c r="L12" s="9">
        <f>[4]Total!L12</f>
        <v>0</v>
      </c>
      <c r="M12" s="9">
        <f>[4]Total!M12</f>
        <v>0</v>
      </c>
      <c r="N12" s="9">
        <f>[4]Total!N12</f>
        <v>0</v>
      </c>
      <c r="O12" s="9">
        <f>[4]Total!O12</f>
        <v>0</v>
      </c>
      <c r="P12" s="9">
        <f>[5]General!P12+[5]CCP!P12+[5]TSIC!P12+[5]Entrepreneur!P12+'[5]Tech Pathways'!P12</f>
        <v>0</v>
      </c>
    </row>
    <row r="13" spans="1:16" ht="13.15" customHeight="1" x14ac:dyDescent="0.3">
      <c r="A13" s="8" t="s">
        <v>26</v>
      </c>
      <c r="B13" s="9">
        <f>[4]Total!B13</f>
        <v>0</v>
      </c>
      <c r="C13" s="9">
        <f>[4]Total!C13</f>
        <v>0</v>
      </c>
      <c r="D13" s="9">
        <f>[4]Total!D13</f>
        <v>0</v>
      </c>
      <c r="E13" s="9">
        <f>[4]Total!E13</f>
        <v>0</v>
      </c>
      <c r="F13" s="9">
        <f>[4]Total!F13</f>
        <v>0</v>
      </c>
      <c r="G13" s="9">
        <f>[4]Total!G13</f>
        <v>0</v>
      </c>
      <c r="H13" s="9">
        <f>[4]Total!H13</f>
        <v>0</v>
      </c>
      <c r="I13" s="9">
        <f>[4]Total!I13</f>
        <v>0</v>
      </c>
      <c r="J13" s="9">
        <f>[4]Total!J13</f>
        <v>0</v>
      </c>
      <c r="K13" s="9">
        <f>[4]Total!K13</f>
        <v>0</v>
      </c>
      <c r="L13" s="9">
        <f>[4]Total!L13</f>
        <v>0</v>
      </c>
      <c r="M13" s="9">
        <f>[4]Total!M13</f>
        <v>0</v>
      </c>
      <c r="N13" s="9">
        <f>[4]Total!N13</f>
        <v>0</v>
      </c>
      <c r="O13" s="9">
        <f>[4]Total!O13</f>
        <v>0</v>
      </c>
      <c r="P13" s="9">
        <f>[5]General!P13+[5]CCP!P13+[5]TSIC!P13+[5]Entrepreneur!P13+'[5]Tech Pathways'!P13</f>
        <v>0</v>
      </c>
    </row>
    <row r="14" spans="1:16" ht="13.15" customHeight="1" x14ac:dyDescent="0.3">
      <c r="A14" s="8" t="s">
        <v>27</v>
      </c>
      <c r="B14" s="9">
        <f>[4]Total!B14</f>
        <v>0</v>
      </c>
      <c r="C14" s="9">
        <f>[4]Total!C14</f>
        <v>0</v>
      </c>
      <c r="D14" s="9">
        <f>[4]Total!D14</f>
        <v>0</v>
      </c>
      <c r="E14" s="9">
        <f>[4]Total!E14</f>
        <v>0</v>
      </c>
      <c r="F14" s="9">
        <f>[4]Total!F14</f>
        <v>0</v>
      </c>
      <c r="G14" s="9">
        <f>[4]Total!G14</f>
        <v>0</v>
      </c>
      <c r="H14" s="9">
        <f>[4]Total!H14</f>
        <v>0</v>
      </c>
      <c r="I14" s="9">
        <f>[4]Total!I14</f>
        <v>0</v>
      </c>
      <c r="J14" s="9">
        <f>[4]Total!J14</f>
        <v>0</v>
      </c>
      <c r="K14" s="9">
        <f>[4]Total!K14</f>
        <v>0</v>
      </c>
      <c r="L14" s="9">
        <f>[4]Total!L14</f>
        <v>0</v>
      </c>
      <c r="M14" s="9">
        <f>[4]Total!M14</f>
        <v>0</v>
      </c>
      <c r="N14" s="9">
        <f>[4]Total!N14</f>
        <v>0</v>
      </c>
      <c r="O14" s="9">
        <f>[4]Total!O14</f>
        <v>0</v>
      </c>
      <c r="P14" s="9">
        <f>[5]General!P14+[5]CCP!P14+[5]TSIC!P14+[5]Entrepreneur!P14+'[5]Tech Pathways'!P14</f>
        <v>0</v>
      </c>
    </row>
    <row r="15" spans="1:16" ht="13.15" customHeight="1" x14ac:dyDescent="0.3">
      <c r="A15" s="8" t="s">
        <v>28</v>
      </c>
      <c r="B15" s="9">
        <f>[4]Total!B15</f>
        <v>0</v>
      </c>
      <c r="C15" s="9">
        <f>[4]Total!C15</f>
        <v>0</v>
      </c>
      <c r="D15" s="9">
        <f>[4]Total!D15</f>
        <v>0</v>
      </c>
      <c r="E15" s="9">
        <f>[4]Total!E15</f>
        <v>0</v>
      </c>
      <c r="F15" s="9">
        <f>[4]Total!F15</f>
        <v>0</v>
      </c>
      <c r="G15" s="9">
        <f>[4]Total!G15</f>
        <v>0</v>
      </c>
      <c r="H15" s="9">
        <f>[4]Total!H15</f>
        <v>0</v>
      </c>
      <c r="I15" s="9">
        <f>[4]Total!I15</f>
        <v>0</v>
      </c>
      <c r="J15" s="9">
        <f>[4]Total!J15</f>
        <v>0</v>
      </c>
      <c r="K15" s="9">
        <f>[4]Total!K15</f>
        <v>0</v>
      </c>
      <c r="L15" s="9">
        <f>[4]Total!L15</f>
        <v>0</v>
      </c>
      <c r="M15" s="9">
        <f>[4]Total!M15</f>
        <v>0</v>
      </c>
      <c r="N15" s="9">
        <f>[4]Total!N15</f>
        <v>0</v>
      </c>
      <c r="O15" s="9">
        <f>[4]Total!O15</f>
        <v>0</v>
      </c>
      <c r="P15" s="33">
        <f>[5]General!P15+[5]CCP!P15+[5]TSIC!P15+[5]Entrepreneur!P15+'[5]Tech Pathways'!P15</f>
        <v>0</v>
      </c>
    </row>
    <row r="16" spans="1:16" ht="12" customHeight="1" thickBot="1" x14ac:dyDescent="0.35">
      <c r="A16" s="8" t="s">
        <v>29</v>
      </c>
      <c r="B16" s="58">
        <f>[4]Total!B16</f>
        <v>56250</v>
      </c>
      <c r="C16" s="58">
        <f>[4]Total!C16</f>
        <v>10363.32</v>
      </c>
      <c r="D16" s="58">
        <f>[4]Total!D16</f>
        <v>58052.12</v>
      </c>
      <c r="E16" s="58">
        <f>[4]Total!E16</f>
        <v>445000</v>
      </c>
      <c r="F16" s="58">
        <f>[4]Total!F16</f>
        <v>122979.93</v>
      </c>
      <c r="G16" s="58">
        <f>[4]Total!G16</f>
        <v>153403.94</v>
      </c>
      <c r="H16" s="58">
        <f>[4]Total!H16</f>
        <v>500</v>
      </c>
      <c r="I16" s="58">
        <f>[4]Total!I16</f>
        <v>108885.22</v>
      </c>
      <c r="J16" s="58">
        <f>[4]Total!J16</f>
        <v>13000</v>
      </c>
      <c r="K16" s="58">
        <f>[4]Total!K16</f>
        <v>155238.94</v>
      </c>
      <c r="L16" s="58">
        <f>[4]Total!L16</f>
        <v>93276.22</v>
      </c>
      <c r="M16" s="58">
        <f>[4]Total!M16</f>
        <v>111135</v>
      </c>
      <c r="N16" s="58">
        <f>[4]Total!N16</f>
        <v>1328084.69</v>
      </c>
      <c r="O16" s="58">
        <f>[4]Total!O16</f>
        <v>1288684.69</v>
      </c>
      <c r="P16" s="58">
        <f t="shared" ref="P16" si="1">SUM(P6:P15)</f>
        <v>39400</v>
      </c>
    </row>
    <row r="17" spans="1:16" ht="13.35" customHeight="1" x14ac:dyDescent="0.3">
      <c r="B17" s="9">
        <f>[4]Total!B17</f>
        <v>0</v>
      </c>
      <c r="C17" s="9">
        <f>[4]Total!C17</f>
        <v>0</v>
      </c>
      <c r="D17" s="9">
        <f>[4]Total!D17</f>
        <v>0</v>
      </c>
      <c r="E17" s="9">
        <f>[4]Total!E17</f>
        <v>0</v>
      </c>
      <c r="F17" s="9">
        <f>[4]Total!F17</f>
        <v>0</v>
      </c>
      <c r="G17" s="9">
        <f>[4]Total!G17</f>
        <v>0</v>
      </c>
      <c r="H17" s="9">
        <f>[4]Total!H17</f>
        <v>0</v>
      </c>
      <c r="I17" s="9">
        <f>[4]Total!I17</f>
        <v>0</v>
      </c>
      <c r="J17" s="9">
        <f>[4]Total!J17</f>
        <v>0</v>
      </c>
      <c r="K17" s="9">
        <f>[4]Total!K17</f>
        <v>0</v>
      </c>
      <c r="L17" s="9">
        <f>[4]Total!L17</f>
        <v>0</v>
      </c>
      <c r="M17" s="9">
        <f>[4]Total!M17</f>
        <v>0</v>
      </c>
      <c r="N17" s="9">
        <f>[4]Total!N17</f>
        <v>0</v>
      </c>
      <c r="O17" s="9">
        <f>[4]Total!O17</f>
        <v>0</v>
      </c>
      <c r="P17" s="9"/>
    </row>
    <row r="18" spans="1:16" ht="13.15" customHeight="1" x14ac:dyDescent="0.3">
      <c r="A18" s="8" t="s">
        <v>30</v>
      </c>
      <c r="B18" s="9">
        <f>[4]Total!B18</f>
        <v>0</v>
      </c>
      <c r="C18" s="9">
        <f>[4]Total!C18</f>
        <v>0</v>
      </c>
      <c r="D18" s="9">
        <f>[4]Total!D18</f>
        <v>0</v>
      </c>
      <c r="E18" s="9">
        <f>[4]Total!E18</f>
        <v>0</v>
      </c>
      <c r="F18" s="9">
        <f>[4]Total!F18</f>
        <v>0</v>
      </c>
      <c r="G18" s="9">
        <f>[4]Total!G18</f>
        <v>0</v>
      </c>
      <c r="H18" s="9">
        <f>[4]Total!H18</f>
        <v>0</v>
      </c>
      <c r="I18" s="9">
        <f>[4]Total!I18</f>
        <v>0</v>
      </c>
      <c r="J18" s="9">
        <f>[4]Total!J18</f>
        <v>0</v>
      </c>
      <c r="K18" s="9">
        <f>[4]Total!K18</f>
        <v>0</v>
      </c>
      <c r="L18" s="9">
        <f>[4]Total!L18</f>
        <v>0</v>
      </c>
      <c r="M18" s="9">
        <f>[4]Total!M18</f>
        <v>0</v>
      </c>
      <c r="N18" s="9">
        <f>[4]Total!N18</f>
        <v>0</v>
      </c>
      <c r="O18" s="9">
        <f>[4]Total!O18</f>
        <v>0</v>
      </c>
      <c r="P18" s="9"/>
    </row>
    <row r="19" spans="1:16" ht="13.15" customHeight="1" x14ac:dyDescent="0.3">
      <c r="A19" s="8" t="s">
        <v>31</v>
      </c>
      <c r="B19" s="9">
        <f>[4]Total!B19</f>
        <v>82236.5</v>
      </c>
      <c r="C19" s="9">
        <f>[4]Total!C19</f>
        <v>82236.5</v>
      </c>
      <c r="D19" s="9">
        <f>[4]Total!D19</f>
        <v>82236.5</v>
      </c>
      <c r="E19" s="9">
        <f>[4]Total!E19</f>
        <v>82236.5</v>
      </c>
      <c r="F19" s="9">
        <f>[4]Total!F19</f>
        <v>82236.5</v>
      </c>
      <c r="G19" s="9">
        <f>[4]Total!G19</f>
        <v>82236.5</v>
      </c>
      <c r="H19" s="9">
        <f>[4]Total!H19</f>
        <v>82236.5</v>
      </c>
      <c r="I19" s="9">
        <f>[4]Total!I19</f>
        <v>82236.5</v>
      </c>
      <c r="J19" s="9">
        <f>[4]Total!J19</f>
        <v>82236.5</v>
      </c>
      <c r="K19" s="9">
        <f>[4]Total!K19</f>
        <v>82236.5</v>
      </c>
      <c r="L19" s="9">
        <f>[4]Total!L19</f>
        <v>82236.5</v>
      </c>
      <c r="M19" s="9">
        <f>[4]Total!M19</f>
        <v>82236.5</v>
      </c>
      <c r="N19" s="9">
        <f>[4]Total!N19</f>
        <v>986838</v>
      </c>
      <c r="O19" s="9">
        <f>[4]Total!O19</f>
        <v>827895</v>
      </c>
      <c r="P19" s="9">
        <f>N19-O19</f>
        <v>158943</v>
      </c>
    </row>
    <row r="20" spans="1:16" ht="13.15" customHeight="1" x14ac:dyDescent="0.3">
      <c r="A20" s="8" t="s">
        <v>32</v>
      </c>
      <c r="B20" s="9">
        <f>[4]Total!B20</f>
        <v>0</v>
      </c>
      <c r="C20" s="9">
        <f>[4]Total!C20</f>
        <v>0</v>
      </c>
      <c r="D20" s="9">
        <f>[4]Total!D20</f>
        <v>0</v>
      </c>
      <c r="E20" s="9">
        <f>[4]Total!E20</f>
        <v>0</v>
      </c>
      <c r="F20" s="9">
        <f>[4]Total!F20</f>
        <v>0</v>
      </c>
      <c r="G20" s="9">
        <f>[4]Total!G20</f>
        <v>0</v>
      </c>
      <c r="H20" s="9">
        <f>[4]Total!H20</f>
        <v>0</v>
      </c>
      <c r="I20" s="9">
        <f>[4]Total!I20</f>
        <v>0</v>
      </c>
      <c r="J20" s="9">
        <f>[4]Total!J20</f>
        <v>0</v>
      </c>
      <c r="K20" s="9">
        <f>[4]Total!K20</f>
        <v>0</v>
      </c>
      <c r="L20" s="9">
        <f>[4]Total!L20</f>
        <v>0</v>
      </c>
      <c r="M20" s="9">
        <f>[4]Total!M20</f>
        <v>0</v>
      </c>
      <c r="N20" s="9">
        <f>[4]Total!N20</f>
        <v>0</v>
      </c>
      <c r="O20" s="9">
        <f>[4]Total!O20</f>
        <v>0</v>
      </c>
      <c r="P20" s="9">
        <f t="shared" ref="P20:P66" si="2">N20-O20</f>
        <v>0</v>
      </c>
    </row>
    <row r="21" spans="1:16" ht="13.15" customHeight="1" x14ac:dyDescent="0.3">
      <c r="A21" s="8" t="s">
        <v>33</v>
      </c>
      <c r="B21" s="9">
        <f>[4]Total!B21</f>
        <v>7129.9045500000002</v>
      </c>
      <c r="C21" s="9">
        <f>[4]Total!C21</f>
        <v>7129.9045500000002</v>
      </c>
      <c r="D21" s="9">
        <f>[4]Total!D21</f>
        <v>7129.9045500000002</v>
      </c>
      <c r="E21" s="9">
        <f>[4]Total!E21</f>
        <v>7129.9045500000002</v>
      </c>
      <c r="F21" s="9">
        <f>[4]Total!F21</f>
        <v>7129.9045500000002</v>
      </c>
      <c r="G21" s="9">
        <f>[4]Total!G21</f>
        <v>7129.9045500000002</v>
      </c>
      <c r="H21" s="9">
        <f>[4]Total!H21</f>
        <v>7129.9045500000002</v>
      </c>
      <c r="I21" s="9">
        <f>[4]Total!I21</f>
        <v>7129.9045500000002</v>
      </c>
      <c r="J21" s="9">
        <f>[4]Total!J21</f>
        <v>7129.9045500000002</v>
      </c>
      <c r="K21" s="9">
        <f>[4]Total!K21</f>
        <v>7129.9045500000002</v>
      </c>
      <c r="L21" s="9">
        <f>[4]Total!L21</f>
        <v>7129.9045500000002</v>
      </c>
      <c r="M21" s="9">
        <f>[4]Total!M21</f>
        <v>7129.9045500000002</v>
      </c>
      <c r="N21" s="9">
        <f>[4]Total!N21</f>
        <v>85558.854600000006</v>
      </c>
      <c r="O21" s="9">
        <f>[4]Total!O21</f>
        <v>70943</v>
      </c>
      <c r="P21" s="9">
        <f t="shared" si="2"/>
        <v>14615.854600000006</v>
      </c>
    </row>
    <row r="22" spans="1:16" ht="13.15" customHeight="1" x14ac:dyDescent="0.3">
      <c r="A22" s="8" t="s">
        <v>34</v>
      </c>
      <c r="B22" s="9">
        <f>[4]Total!B22</f>
        <v>11231.827732352491</v>
      </c>
      <c r="C22" s="9">
        <f>[4]Total!C22</f>
        <v>11231.827732352491</v>
      </c>
      <c r="D22" s="9">
        <f>[4]Total!D22</f>
        <v>11231.827732352491</v>
      </c>
      <c r="E22" s="9">
        <f>[4]Total!E22</f>
        <v>11231.827732352491</v>
      </c>
      <c r="F22" s="9">
        <f>[4]Total!F22</f>
        <v>11231.827732352491</v>
      </c>
      <c r="G22" s="9">
        <f>[4]Total!G22</f>
        <v>11231.827732352491</v>
      </c>
      <c r="H22" s="9">
        <f>[4]Total!H22</f>
        <v>11231.827732352491</v>
      </c>
      <c r="I22" s="9">
        <f>[4]Total!I22</f>
        <v>11231.827732352491</v>
      </c>
      <c r="J22" s="9">
        <f>[4]Total!J22</f>
        <v>11231.827732352491</v>
      </c>
      <c r="K22" s="9">
        <f>[4]Total!K22</f>
        <v>11231.827732352491</v>
      </c>
      <c r="L22" s="9">
        <f>[4]Total!L22</f>
        <v>11231.827732352491</v>
      </c>
      <c r="M22" s="9">
        <f>[4]Total!M22</f>
        <v>11231.827732352491</v>
      </c>
      <c r="N22" s="9">
        <f>[4]Total!N22</f>
        <v>134781.93278822984</v>
      </c>
      <c r="O22" s="9">
        <f>[4]Total!O22</f>
        <v>115447</v>
      </c>
      <c r="P22" s="9">
        <f t="shared" si="2"/>
        <v>19334.932788229838</v>
      </c>
    </row>
    <row r="23" spans="1:16" ht="13.15" customHeight="1" x14ac:dyDescent="0.3">
      <c r="A23" s="8" t="s">
        <v>35</v>
      </c>
      <c r="B23" s="9">
        <f>[4]Total!B23</f>
        <v>0</v>
      </c>
      <c r="C23" s="9">
        <f>[4]Total!C23</f>
        <v>0</v>
      </c>
      <c r="D23" s="9">
        <f>[4]Total!D23</f>
        <v>0</v>
      </c>
      <c r="E23" s="9">
        <f>[4]Total!E23</f>
        <v>0</v>
      </c>
      <c r="F23" s="9">
        <f>[4]Total!F23</f>
        <v>0</v>
      </c>
      <c r="G23" s="9">
        <f>[4]Total!G23</f>
        <v>0</v>
      </c>
      <c r="H23" s="9">
        <f>[4]Total!H23</f>
        <v>0</v>
      </c>
      <c r="I23" s="9">
        <f>[4]Total!I23</f>
        <v>0</v>
      </c>
      <c r="J23" s="9">
        <f>[4]Total!J23</f>
        <v>0</v>
      </c>
      <c r="K23" s="9">
        <f>[4]Total!K23</f>
        <v>0</v>
      </c>
      <c r="L23" s="9">
        <f>[4]Total!L23</f>
        <v>0</v>
      </c>
      <c r="M23" s="9">
        <f>[4]Total!M23</f>
        <v>0</v>
      </c>
      <c r="N23" s="9">
        <f>[4]Total!N23</f>
        <v>0</v>
      </c>
      <c r="O23" s="9">
        <f>[4]Total!O23</f>
        <v>0</v>
      </c>
      <c r="P23" s="9">
        <f t="shared" si="2"/>
        <v>0</v>
      </c>
    </row>
    <row r="24" spans="1:16" ht="13.15" customHeight="1" x14ac:dyDescent="0.3">
      <c r="A24" s="8" t="s">
        <v>36</v>
      </c>
      <c r="B24" s="9">
        <f>[4]Total!B24</f>
        <v>0</v>
      </c>
      <c r="C24" s="9">
        <f>[4]Total!C24</f>
        <v>0</v>
      </c>
      <c r="D24" s="9">
        <f>[4]Total!D24</f>
        <v>0</v>
      </c>
      <c r="E24" s="9">
        <f>[4]Total!E24</f>
        <v>0</v>
      </c>
      <c r="F24" s="9">
        <f>[4]Total!F24</f>
        <v>0</v>
      </c>
      <c r="G24" s="9">
        <f>[4]Total!G24</f>
        <v>0</v>
      </c>
      <c r="H24" s="9">
        <f>[4]Total!H24</f>
        <v>0</v>
      </c>
      <c r="I24" s="9">
        <f>[4]Total!I24</f>
        <v>0</v>
      </c>
      <c r="J24" s="9">
        <f>[4]Total!J24</f>
        <v>0</v>
      </c>
      <c r="K24" s="9">
        <f>[4]Total!K24</f>
        <v>0</v>
      </c>
      <c r="L24" s="9">
        <f>[4]Total!L24</f>
        <v>0</v>
      </c>
      <c r="M24" s="9">
        <f>[4]Total!M24</f>
        <v>0</v>
      </c>
      <c r="N24" s="9">
        <f>[4]Total!N24</f>
        <v>0</v>
      </c>
      <c r="O24" s="9">
        <f>[4]Total!O24</f>
        <v>0</v>
      </c>
      <c r="P24" s="9">
        <f t="shared" si="2"/>
        <v>0</v>
      </c>
    </row>
    <row r="25" spans="1:16" ht="13.15" customHeight="1" x14ac:dyDescent="0.3">
      <c r="A25" s="8" t="s">
        <v>37</v>
      </c>
      <c r="B25" s="9">
        <f>[4]Total!B25</f>
        <v>0</v>
      </c>
      <c r="C25" s="9">
        <f>[4]Total!C25</f>
        <v>0</v>
      </c>
      <c r="D25" s="9">
        <f>[4]Total!D25</f>
        <v>0</v>
      </c>
      <c r="E25" s="9">
        <f>[4]Total!E25</f>
        <v>0</v>
      </c>
      <c r="F25" s="9">
        <f>[4]Total!F25</f>
        <v>0</v>
      </c>
      <c r="G25" s="9">
        <f>[4]Total!G25</f>
        <v>0</v>
      </c>
      <c r="H25" s="9">
        <f>[4]Total!H25</f>
        <v>0</v>
      </c>
      <c r="I25" s="9">
        <f>[4]Total!I25</f>
        <v>0</v>
      </c>
      <c r="J25" s="9">
        <f>[4]Total!J25</f>
        <v>0</v>
      </c>
      <c r="K25" s="9">
        <f>[4]Total!K25</f>
        <v>0</v>
      </c>
      <c r="L25" s="9">
        <f>[4]Total!L25</f>
        <v>0</v>
      </c>
      <c r="M25" s="9">
        <f>[4]Total!M25</f>
        <v>0</v>
      </c>
      <c r="N25" s="9">
        <f>[4]Total!N25</f>
        <v>0</v>
      </c>
      <c r="O25" s="9">
        <f>[4]Total!O25</f>
        <v>0</v>
      </c>
      <c r="P25" s="9">
        <f t="shared" si="2"/>
        <v>0</v>
      </c>
    </row>
    <row r="26" spans="1:16" ht="13.15" customHeight="1" x14ac:dyDescent="0.3">
      <c r="A26" s="8" t="s">
        <v>38</v>
      </c>
      <c r="B26" s="9">
        <f>[4]Total!B26</f>
        <v>0</v>
      </c>
      <c r="C26" s="9">
        <f>[4]Total!C26</f>
        <v>0</v>
      </c>
      <c r="D26" s="9">
        <f>[4]Total!D26</f>
        <v>0</v>
      </c>
      <c r="E26" s="9">
        <f>[4]Total!E26</f>
        <v>0</v>
      </c>
      <c r="F26" s="9">
        <f>[4]Total!F26</f>
        <v>0</v>
      </c>
      <c r="G26" s="9">
        <f>[4]Total!G26</f>
        <v>26.2</v>
      </c>
      <c r="H26" s="9">
        <f>[4]Total!H26</f>
        <v>30.69</v>
      </c>
      <c r="I26" s="9">
        <f>[4]Total!I26</f>
        <v>0</v>
      </c>
      <c r="J26" s="9">
        <f>[4]Total!J26</f>
        <v>0</v>
      </c>
      <c r="K26" s="9">
        <f>[4]Total!K26</f>
        <v>0</v>
      </c>
      <c r="L26" s="9">
        <f>[4]Total!L26</f>
        <v>0</v>
      </c>
      <c r="M26" s="9">
        <f>[4]Total!M26</f>
        <v>0</v>
      </c>
      <c r="N26" s="9">
        <f>[4]Total!N26</f>
        <v>56.89</v>
      </c>
      <c r="O26" s="9">
        <f>[4]Total!O26</f>
        <v>56.89</v>
      </c>
      <c r="P26" s="9">
        <f t="shared" si="2"/>
        <v>0</v>
      </c>
    </row>
    <row r="27" spans="1:16" ht="13.15" customHeight="1" x14ac:dyDescent="0.3">
      <c r="A27" s="8" t="s">
        <v>39</v>
      </c>
      <c r="B27" s="9">
        <f>[4]Total!B27</f>
        <v>0</v>
      </c>
      <c r="C27" s="9">
        <f>[4]Total!C27</f>
        <v>0</v>
      </c>
      <c r="D27" s="9">
        <f>[4]Total!D27</f>
        <v>0</v>
      </c>
      <c r="E27" s="9">
        <f>[4]Total!E27</f>
        <v>0</v>
      </c>
      <c r="F27" s="9">
        <f>[4]Total!F27</f>
        <v>0</v>
      </c>
      <c r="G27" s="9">
        <f>[4]Total!G27</f>
        <v>0</v>
      </c>
      <c r="H27" s="9">
        <f>[4]Total!H27</f>
        <v>0</v>
      </c>
      <c r="I27" s="9">
        <f>[4]Total!I27</f>
        <v>0</v>
      </c>
      <c r="J27" s="9">
        <f>[4]Total!J27</f>
        <v>0</v>
      </c>
      <c r="K27" s="9">
        <f>[4]Total!K27</f>
        <v>0</v>
      </c>
      <c r="L27" s="9">
        <f>[4]Total!L27</f>
        <v>0</v>
      </c>
      <c r="M27" s="9">
        <f>[4]Total!M27</f>
        <v>0</v>
      </c>
      <c r="N27" s="9">
        <f>[4]Total!N27</f>
        <v>0</v>
      </c>
      <c r="O27" s="9">
        <f>[4]Total!O27</f>
        <v>0</v>
      </c>
      <c r="P27" s="9">
        <f t="shared" si="2"/>
        <v>0</v>
      </c>
    </row>
    <row r="28" spans="1:16" ht="13.15" customHeight="1" x14ac:dyDescent="0.3">
      <c r="A28" s="8" t="s">
        <v>40</v>
      </c>
      <c r="B28" s="9">
        <f>[4]Total!B28</f>
        <v>0</v>
      </c>
      <c r="C28" s="9">
        <f>[4]Total!C28</f>
        <v>0</v>
      </c>
      <c r="D28" s="9">
        <f>[4]Total!D28</f>
        <v>0</v>
      </c>
      <c r="E28" s="9">
        <f>[4]Total!E28</f>
        <v>0</v>
      </c>
      <c r="F28" s="9">
        <f>[4]Total!F28</f>
        <v>0</v>
      </c>
      <c r="G28" s="9">
        <f>[4]Total!G28</f>
        <v>0</v>
      </c>
      <c r="H28" s="9">
        <f>[4]Total!H28</f>
        <v>0</v>
      </c>
      <c r="I28" s="9">
        <f>[4]Total!I28</f>
        <v>0</v>
      </c>
      <c r="J28" s="9">
        <f>[4]Total!J28</f>
        <v>0</v>
      </c>
      <c r="K28" s="9">
        <f>[4]Total!K28</f>
        <v>0</v>
      </c>
      <c r="L28" s="9">
        <f>[4]Total!L28</f>
        <v>0</v>
      </c>
      <c r="M28" s="9">
        <f>[4]Total!M28</f>
        <v>0</v>
      </c>
      <c r="N28" s="9">
        <f>[4]Total!N28</f>
        <v>0</v>
      </c>
      <c r="O28" s="9">
        <f>[4]Total!O28</f>
        <v>0</v>
      </c>
      <c r="P28" s="9">
        <f t="shared" si="2"/>
        <v>0</v>
      </c>
    </row>
    <row r="29" spans="1:16" ht="13.15" customHeight="1" x14ac:dyDescent="0.3">
      <c r="A29" s="8" t="s">
        <v>41</v>
      </c>
      <c r="B29" s="9">
        <f>[4]Total!B29</f>
        <v>0</v>
      </c>
      <c r="C29" s="9">
        <f>[4]Total!C29</f>
        <v>0</v>
      </c>
      <c r="D29" s="9">
        <f>[4]Total!D29</f>
        <v>0</v>
      </c>
      <c r="E29" s="9">
        <f>[4]Total!E29</f>
        <v>0</v>
      </c>
      <c r="F29" s="9">
        <f>[4]Total!F29</f>
        <v>0</v>
      </c>
      <c r="G29" s="9">
        <f>[4]Total!G29</f>
        <v>0</v>
      </c>
      <c r="H29" s="9">
        <f>[4]Total!H29</f>
        <v>0</v>
      </c>
      <c r="I29" s="9">
        <f>[4]Total!I29</f>
        <v>0</v>
      </c>
      <c r="J29" s="9">
        <f>[4]Total!J29</f>
        <v>0</v>
      </c>
      <c r="K29" s="9">
        <f>[4]Total!K29</f>
        <v>0</v>
      </c>
      <c r="L29" s="9">
        <f>[4]Total!L29</f>
        <v>0</v>
      </c>
      <c r="M29" s="9">
        <f>[4]Total!M29</f>
        <v>0</v>
      </c>
      <c r="N29" s="9">
        <f>[4]Total!N29</f>
        <v>0</v>
      </c>
      <c r="O29" s="9">
        <f>[4]Total!O29</f>
        <v>0</v>
      </c>
      <c r="P29" s="9">
        <f t="shared" si="2"/>
        <v>0</v>
      </c>
    </row>
    <row r="30" spans="1:16" ht="13.15" customHeight="1" x14ac:dyDescent="0.3">
      <c r="A30" s="8" t="s">
        <v>42</v>
      </c>
      <c r="B30" s="9">
        <f>[4]Total!B30</f>
        <v>0</v>
      </c>
      <c r="C30" s="9">
        <f>[4]Total!C30</f>
        <v>0</v>
      </c>
      <c r="D30" s="9">
        <f>[4]Total!D30</f>
        <v>0</v>
      </c>
      <c r="E30" s="9">
        <f>[4]Total!E30</f>
        <v>0</v>
      </c>
      <c r="F30" s="9">
        <f>[4]Total!F30</f>
        <v>0</v>
      </c>
      <c r="G30" s="9">
        <f>[4]Total!G30</f>
        <v>0</v>
      </c>
      <c r="H30" s="9">
        <f>[4]Total!H30</f>
        <v>0</v>
      </c>
      <c r="I30" s="9">
        <f>[4]Total!I30</f>
        <v>0</v>
      </c>
      <c r="J30" s="9">
        <f>[4]Total!J30</f>
        <v>0</v>
      </c>
      <c r="K30" s="9">
        <f>[4]Total!K30</f>
        <v>0</v>
      </c>
      <c r="L30" s="9">
        <f>[4]Total!L30</f>
        <v>850</v>
      </c>
      <c r="M30" s="9">
        <f>[4]Total!M30</f>
        <v>0</v>
      </c>
      <c r="N30" s="9">
        <f>[4]Total!N30</f>
        <v>850</v>
      </c>
      <c r="O30" s="9">
        <f>[4]Total!O30</f>
        <v>850</v>
      </c>
      <c r="P30" s="9">
        <f t="shared" si="2"/>
        <v>0</v>
      </c>
    </row>
    <row r="31" spans="1:16" ht="13.15" customHeight="1" x14ac:dyDescent="0.3">
      <c r="A31" s="8" t="s">
        <v>43</v>
      </c>
      <c r="B31" s="9">
        <f>[4]Total!B31</f>
        <v>0</v>
      </c>
      <c r="C31" s="9">
        <f>[4]Total!C31</f>
        <v>0</v>
      </c>
      <c r="D31" s="9">
        <f>[4]Total!D31</f>
        <v>1500</v>
      </c>
      <c r="E31" s="9">
        <f>[4]Total!E31</f>
        <v>0</v>
      </c>
      <c r="F31" s="9">
        <f>[4]Total!F31</f>
        <v>0</v>
      </c>
      <c r="G31" s="9">
        <f>[4]Total!G31</f>
        <v>0</v>
      </c>
      <c r="H31" s="9">
        <f>[4]Total!H31</f>
        <v>0</v>
      </c>
      <c r="I31" s="9">
        <f>[4]Total!I31</f>
        <v>0</v>
      </c>
      <c r="J31" s="9">
        <f>[4]Total!J31</f>
        <v>0</v>
      </c>
      <c r="K31" s="9">
        <f>[4]Total!K31</f>
        <v>0</v>
      </c>
      <c r="L31" s="9">
        <f>[4]Total!L31</f>
        <v>1500</v>
      </c>
      <c r="M31" s="9">
        <f>[4]Total!M31</f>
        <v>2500</v>
      </c>
      <c r="N31" s="9">
        <f>[4]Total!N31</f>
        <v>5500</v>
      </c>
      <c r="O31" s="9">
        <f>[4]Total!O31</f>
        <v>4000</v>
      </c>
      <c r="P31" s="9">
        <f t="shared" si="2"/>
        <v>1500</v>
      </c>
    </row>
    <row r="32" spans="1:16" ht="13.15" customHeight="1" x14ac:dyDescent="0.3">
      <c r="A32" s="8" t="s">
        <v>44</v>
      </c>
      <c r="B32" s="9">
        <f>[4]Total!B32</f>
        <v>0</v>
      </c>
      <c r="C32" s="9">
        <f>[4]Total!C32</f>
        <v>0</v>
      </c>
      <c r="D32" s="9">
        <f>[4]Total!D32</f>
        <v>0</v>
      </c>
      <c r="E32" s="9">
        <f>[4]Total!E32</f>
        <v>0</v>
      </c>
      <c r="F32" s="9">
        <f>[4]Total!F32</f>
        <v>0</v>
      </c>
      <c r="G32" s="9">
        <f>[4]Total!G32</f>
        <v>0</v>
      </c>
      <c r="H32" s="9">
        <f>[4]Total!H32</f>
        <v>1000</v>
      </c>
      <c r="I32" s="9">
        <f>[4]Total!I32</f>
        <v>0</v>
      </c>
      <c r="J32" s="9">
        <f>[4]Total!J32</f>
        <v>0</v>
      </c>
      <c r="K32" s="9">
        <f>[4]Total!K32</f>
        <v>3500</v>
      </c>
      <c r="L32" s="9">
        <f>[4]Total!L32</f>
        <v>0</v>
      </c>
      <c r="M32" s="9">
        <f>[4]Total!M32</f>
        <v>0</v>
      </c>
      <c r="N32" s="9">
        <f>[4]Total!N32</f>
        <v>4500</v>
      </c>
      <c r="O32" s="9">
        <f>[4]Total!O32</f>
        <v>3750</v>
      </c>
      <c r="P32" s="9">
        <f t="shared" si="2"/>
        <v>750</v>
      </c>
    </row>
    <row r="33" spans="1:16" ht="13.15" customHeight="1" x14ac:dyDescent="0.3">
      <c r="A33" s="8" t="s">
        <v>45</v>
      </c>
      <c r="B33" s="9">
        <f>[4]Total!B33</f>
        <v>0</v>
      </c>
      <c r="C33" s="9">
        <f>[4]Total!C33</f>
        <v>0</v>
      </c>
      <c r="D33" s="9">
        <f>[4]Total!D33</f>
        <v>0</v>
      </c>
      <c r="E33" s="9">
        <f>[4]Total!E33</f>
        <v>0</v>
      </c>
      <c r="F33" s="9">
        <f>[4]Total!F33</f>
        <v>0</v>
      </c>
      <c r="G33" s="9">
        <f>[4]Total!G33</f>
        <v>0</v>
      </c>
      <c r="H33" s="9">
        <f>[4]Total!H33</f>
        <v>0</v>
      </c>
      <c r="I33" s="9">
        <f>[4]Total!I33</f>
        <v>0</v>
      </c>
      <c r="J33" s="9">
        <f>[4]Total!J33</f>
        <v>0</v>
      </c>
      <c r="K33" s="9">
        <f>[4]Total!K33</f>
        <v>0</v>
      </c>
      <c r="L33" s="9">
        <f>[4]Total!L33</f>
        <v>0</v>
      </c>
      <c r="M33" s="9">
        <f>[4]Total!M33</f>
        <v>0</v>
      </c>
      <c r="N33" s="9">
        <f>[4]Total!N33</f>
        <v>0</v>
      </c>
      <c r="O33" s="9">
        <f>[4]Total!O33</f>
        <v>0</v>
      </c>
      <c r="P33" s="9">
        <f t="shared" si="2"/>
        <v>0</v>
      </c>
    </row>
    <row r="34" spans="1:16" ht="13.15" customHeight="1" x14ac:dyDescent="0.3">
      <c r="A34" s="8" t="s">
        <v>46</v>
      </c>
      <c r="B34" s="9">
        <f>[4]Total!B34</f>
        <v>0</v>
      </c>
      <c r="C34" s="9">
        <f>[4]Total!C34</f>
        <v>0</v>
      </c>
      <c r="D34" s="9">
        <f>[4]Total!D34</f>
        <v>0</v>
      </c>
      <c r="E34" s="9">
        <f>[4]Total!E34</f>
        <v>5000</v>
      </c>
      <c r="F34" s="9">
        <f>[4]Total!F34</f>
        <v>0</v>
      </c>
      <c r="G34" s="9">
        <f>[4]Total!G34</f>
        <v>0</v>
      </c>
      <c r="H34" s="9">
        <f>[4]Total!H34</f>
        <v>12325</v>
      </c>
      <c r="I34" s="9">
        <f>[4]Total!I34</f>
        <v>0</v>
      </c>
      <c r="J34" s="9">
        <f>[4]Total!J34</f>
        <v>0</v>
      </c>
      <c r="K34" s="9">
        <f>[4]Total!K34</f>
        <v>6500</v>
      </c>
      <c r="L34" s="9">
        <f>[4]Total!L34</f>
        <v>0</v>
      </c>
      <c r="M34" s="9">
        <f>[4]Total!M34</f>
        <v>0</v>
      </c>
      <c r="N34" s="9">
        <f>[4]Total!N34</f>
        <v>23825</v>
      </c>
      <c r="O34" s="9">
        <f>[4]Total!O34</f>
        <v>18825</v>
      </c>
      <c r="P34" s="9">
        <f t="shared" si="2"/>
        <v>5000</v>
      </c>
    </row>
    <row r="35" spans="1:16" ht="13.15" customHeight="1" x14ac:dyDescent="0.3">
      <c r="A35" s="8" t="s">
        <v>47</v>
      </c>
      <c r="B35" s="9">
        <f>[4]Total!B35</f>
        <v>0</v>
      </c>
      <c r="C35" s="9">
        <f>[4]Total!C35</f>
        <v>0</v>
      </c>
      <c r="D35" s="9">
        <f>[4]Total!D35</f>
        <v>0</v>
      </c>
      <c r="E35" s="9">
        <f>[4]Total!E35</f>
        <v>0</v>
      </c>
      <c r="F35" s="9">
        <f>[4]Total!F35</f>
        <v>0</v>
      </c>
      <c r="G35" s="9">
        <f>[4]Total!G35</f>
        <v>0</v>
      </c>
      <c r="H35" s="9">
        <f>[4]Total!H35</f>
        <v>0</v>
      </c>
      <c r="I35" s="9">
        <f>[4]Total!I35</f>
        <v>0</v>
      </c>
      <c r="J35" s="9">
        <f>[4]Total!J35</f>
        <v>0</v>
      </c>
      <c r="K35" s="9">
        <f>[4]Total!K35</f>
        <v>0</v>
      </c>
      <c r="L35" s="9">
        <f>[4]Total!L35</f>
        <v>0</v>
      </c>
      <c r="M35" s="9">
        <f>[4]Total!M35</f>
        <v>0</v>
      </c>
      <c r="N35" s="9">
        <f>[4]Total!N35</f>
        <v>0</v>
      </c>
      <c r="O35" s="9">
        <f>[4]Total!O35</f>
        <v>0</v>
      </c>
      <c r="P35" s="9">
        <f t="shared" si="2"/>
        <v>0</v>
      </c>
    </row>
    <row r="36" spans="1:16" ht="13.15" customHeight="1" x14ac:dyDescent="0.3">
      <c r="A36" s="8" t="s">
        <v>48</v>
      </c>
      <c r="B36" s="9">
        <f>[4]Total!B36</f>
        <v>0</v>
      </c>
      <c r="C36" s="9">
        <f>[4]Total!C36</f>
        <v>0</v>
      </c>
      <c r="D36" s="9">
        <f>[4]Total!D36</f>
        <v>0</v>
      </c>
      <c r="E36" s="9">
        <f>[4]Total!E36</f>
        <v>0</v>
      </c>
      <c r="F36" s="9">
        <f>[4]Total!F36</f>
        <v>0</v>
      </c>
      <c r="G36" s="9">
        <f>[4]Total!G36</f>
        <v>0</v>
      </c>
      <c r="H36" s="9">
        <f>[4]Total!H36</f>
        <v>0</v>
      </c>
      <c r="I36" s="9">
        <f>[4]Total!I36</f>
        <v>0</v>
      </c>
      <c r="J36" s="9">
        <f>[4]Total!J36</f>
        <v>0</v>
      </c>
      <c r="K36" s="9">
        <f>[4]Total!K36</f>
        <v>0</v>
      </c>
      <c r="L36" s="9">
        <f>[4]Total!L36</f>
        <v>0</v>
      </c>
      <c r="M36" s="9">
        <f>[4]Total!M36</f>
        <v>0</v>
      </c>
      <c r="N36" s="9">
        <f>[4]Total!N36</f>
        <v>0</v>
      </c>
      <c r="O36" s="9">
        <f>[4]Total!O36</f>
        <v>0</v>
      </c>
      <c r="P36" s="9">
        <f t="shared" si="2"/>
        <v>0</v>
      </c>
    </row>
    <row r="37" spans="1:16" ht="13.15" customHeight="1" x14ac:dyDescent="0.3">
      <c r="A37" s="8" t="s">
        <v>49</v>
      </c>
      <c r="B37" s="9">
        <f>[4]Total!B37</f>
        <v>0</v>
      </c>
      <c r="C37" s="9">
        <f>[4]Total!C37</f>
        <v>0</v>
      </c>
      <c r="D37" s="9">
        <f>[4]Total!D37</f>
        <v>0</v>
      </c>
      <c r="E37" s="9">
        <f>[4]Total!E37</f>
        <v>0</v>
      </c>
      <c r="F37" s="9">
        <f>[4]Total!F37</f>
        <v>0</v>
      </c>
      <c r="G37" s="9">
        <f>[4]Total!G37</f>
        <v>0</v>
      </c>
      <c r="H37" s="9">
        <f>[4]Total!H37</f>
        <v>0</v>
      </c>
      <c r="I37" s="9">
        <f>[4]Total!I37</f>
        <v>0</v>
      </c>
      <c r="J37" s="9">
        <f>[4]Total!J37</f>
        <v>0</v>
      </c>
      <c r="K37" s="9">
        <f>[4]Total!K37</f>
        <v>0</v>
      </c>
      <c r="L37" s="9">
        <f>[4]Total!L37</f>
        <v>0</v>
      </c>
      <c r="M37" s="9">
        <f>[4]Total!M37</f>
        <v>0</v>
      </c>
      <c r="N37" s="9">
        <f>[4]Total!N37</f>
        <v>0</v>
      </c>
      <c r="O37" s="9">
        <f>[4]Total!O37</f>
        <v>0</v>
      </c>
      <c r="P37" s="9">
        <f t="shared" si="2"/>
        <v>0</v>
      </c>
    </row>
    <row r="38" spans="1:16" ht="13.15" customHeight="1" x14ac:dyDescent="0.3">
      <c r="A38" s="8" t="s">
        <v>50</v>
      </c>
      <c r="B38" s="9">
        <f>[4]Total!B38</f>
        <v>0</v>
      </c>
      <c r="C38" s="9">
        <f>[4]Total!C38</f>
        <v>0</v>
      </c>
      <c r="D38" s="9">
        <f>[4]Total!D38</f>
        <v>0</v>
      </c>
      <c r="E38" s="9">
        <f>[4]Total!E38</f>
        <v>0</v>
      </c>
      <c r="F38" s="9">
        <f>[4]Total!F38</f>
        <v>0</v>
      </c>
      <c r="G38" s="9">
        <f>[4]Total!G38</f>
        <v>0</v>
      </c>
      <c r="H38" s="9">
        <f>[4]Total!H38</f>
        <v>0</v>
      </c>
      <c r="I38" s="9">
        <f>[4]Total!I38</f>
        <v>0</v>
      </c>
      <c r="J38" s="9">
        <f>[4]Total!J38</f>
        <v>0</v>
      </c>
      <c r="K38" s="9">
        <f>[4]Total!K38</f>
        <v>0</v>
      </c>
      <c r="L38" s="9">
        <f>[4]Total!L38</f>
        <v>0</v>
      </c>
      <c r="M38" s="9">
        <f>[4]Total!M38</f>
        <v>0</v>
      </c>
      <c r="N38" s="9">
        <f>[4]Total!N38</f>
        <v>0</v>
      </c>
      <c r="O38" s="9">
        <f>[4]Total!O38</f>
        <v>0</v>
      </c>
      <c r="P38" s="9">
        <f t="shared" si="2"/>
        <v>0</v>
      </c>
    </row>
    <row r="39" spans="1:16" ht="13.15" customHeight="1" x14ac:dyDescent="0.3">
      <c r="A39" s="8" t="s">
        <v>51</v>
      </c>
      <c r="B39" s="9">
        <f>[4]Total!B39</f>
        <v>0</v>
      </c>
      <c r="C39" s="9">
        <f>[4]Total!C39</f>
        <v>0</v>
      </c>
      <c r="D39" s="9">
        <f>[4]Total!D39</f>
        <v>130.1</v>
      </c>
      <c r="E39" s="9">
        <f>[4]Total!E39</f>
        <v>46.62</v>
      </c>
      <c r="F39" s="9">
        <f>[4]Total!F39</f>
        <v>0</v>
      </c>
      <c r="G39" s="9">
        <f>[4]Total!G39</f>
        <v>100</v>
      </c>
      <c r="H39" s="9">
        <f>[4]Total!H39</f>
        <v>0</v>
      </c>
      <c r="I39" s="9">
        <f>[4]Total!I39</f>
        <v>199.48000000000002</v>
      </c>
      <c r="J39" s="9">
        <f>[4]Total!J39</f>
        <v>0</v>
      </c>
      <c r="K39" s="9">
        <f>[4]Total!K39</f>
        <v>0</v>
      </c>
      <c r="L39" s="9">
        <f>[4]Total!L39</f>
        <v>0</v>
      </c>
      <c r="M39" s="9">
        <f>[4]Total!M39</f>
        <v>0</v>
      </c>
      <c r="N39" s="9">
        <f>[4]Total!N39</f>
        <v>476.20000000000005</v>
      </c>
      <c r="O39" s="9">
        <f>[4]Total!O39</f>
        <v>10369.15</v>
      </c>
      <c r="P39" s="9">
        <f t="shared" si="2"/>
        <v>-9892.9499999999989</v>
      </c>
    </row>
    <row r="40" spans="1:16" ht="13.15" customHeight="1" x14ac:dyDescent="0.3">
      <c r="A40" s="8" t="s">
        <v>52</v>
      </c>
      <c r="B40" s="9">
        <f>[4]Total!B40</f>
        <v>0</v>
      </c>
      <c r="C40" s="9">
        <f>[4]Total!C40</f>
        <v>0</v>
      </c>
      <c r="D40" s="9">
        <f>[4]Total!D40</f>
        <v>0</v>
      </c>
      <c r="E40" s="9">
        <f>[4]Total!E40</f>
        <v>0</v>
      </c>
      <c r="F40" s="9">
        <f>[4]Total!F40</f>
        <v>0</v>
      </c>
      <c r="G40" s="9">
        <f>[4]Total!G40</f>
        <v>0</v>
      </c>
      <c r="H40" s="9">
        <f>[4]Total!H40</f>
        <v>0</v>
      </c>
      <c r="I40" s="9">
        <f>[4]Total!I40</f>
        <v>0</v>
      </c>
      <c r="J40" s="9">
        <f>[4]Total!J40</f>
        <v>0</v>
      </c>
      <c r="K40" s="9">
        <f>[4]Total!K40</f>
        <v>0</v>
      </c>
      <c r="L40" s="9">
        <f>[4]Total!L40</f>
        <v>0</v>
      </c>
      <c r="M40" s="9">
        <f>[4]Total!M40</f>
        <v>0</v>
      </c>
      <c r="N40" s="9">
        <f>[4]Total!N40</f>
        <v>0</v>
      </c>
      <c r="O40" s="9">
        <f>[4]Total!O40</f>
        <v>0</v>
      </c>
      <c r="P40" s="9">
        <f t="shared" si="2"/>
        <v>0</v>
      </c>
    </row>
    <row r="41" spans="1:16" ht="13.15" customHeight="1" x14ac:dyDescent="0.3">
      <c r="A41" s="8" t="s">
        <v>53</v>
      </c>
      <c r="B41" s="9">
        <f>[4]Total!B41</f>
        <v>0</v>
      </c>
      <c r="C41" s="9">
        <f>[4]Total!C41</f>
        <v>0</v>
      </c>
      <c r="D41" s="9">
        <f>[4]Total!D41</f>
        <v>0</v>
      </c>
      <c r="E41" s="9">
        <f>[4]Total!E41</f>
        <v>0</v>
      </c>
      <c r="F41" s="9">
        <f>[4]Total!F41</f>
        <v>0</v>
      </c>
      <c r="G41" s="9">
        <f>[4]Total!G41</f>
        <v>0</v>
      </c>
      <c r="H41" s="9">
        <f>[4]Total!H41</f>
        <v>0</v>
      </c>
      <c r="I41" s="9">
        <f>[4]Total!I41</f>
        <v>0</v>
      </c>
      <c r="J41" s="9">
        <f>[4]Total!J41</f>
        <v>0</v>
      </c>
      <c r="K41" s="9">
        <f>[4]Total!K41</f>
        <v>0</v>
      </c>
      <c r="L41" s="9">
        <f>[4]Total!L41</f>
        <v>0</v>
      </c>
      <c r="M41" s="9">
        <f>[4]Total!M41</f>
        <v>0</v>
      </c>
      <c r="N41" s="9">
        <f>[4]Total!N41</f>
        <v>0</v>
      </c>
      <c r="O41" s="9">
        <f>[4]Total!O41</f>
        <v>0</v>
      </c>
      <c r="P41" s="9">
        <f t="shared" si="2"/>
        <v>0</v>
      </c>
    </row>
    <row r="42" spans="1:16" ht="13.15" customHeight="1" x14ac:dyDescent="0.3">
      <c r="A42" s="8" t="s">
        <v>54</v>
      </c>
      <c r="B42" s="9">
        <f>[4]Total!B42</f>
        <v>0</v>
      </c>
      <c r="C42" s="9">
        <f>[4]Total!C42</f>
        <v>0</v>
      </c>
      <c r="D42" s="9">
        <f>[4]Total!D42</f>
        <v>0</v>
      </c>
      <c r="E42" s="9">
        <f>[4]Total!E42</f>
        <v>0</v>
      </c>
      <c r="F42" s="9">
        <f>[4]Total!F42</f>
        <v>0</v>
      </c>
      <c r="G42" s="9">
        <f>[4]Total!G42</f>
        <v>0</v>
      </c>
      <c r="H42" s="9">
        <f>[4]Total!H42</f>
        <v>0</v>
      </c>
      <c r="I42" s="9">
        <f>[4]Total!I42</f>
        <v>0</v>
      </c>
      <c r="J42" s="9">
        <f>[4]Total!J42</f>
        <v>0</v>
      </c>
      <c r="K42" s="9">
        <f>[4]Total!K42</f>
        <v>0</v>
      </c>
      <c r="L42" s="9">
        <f>[4]Total!L42</f>
        <v>0</v>
      </c>
      <c r="M42" s="9">
        <f>[4]Total!M42</f>
        <v>0</v>
      </c>
      <c r="N42" s="9">
        <f>[4]Total!N42</f>
        <v>0</v>
      </c>
      <c r="O42" s="9">
        <f>[4]Total!O42</f>
        <v>0</v>
      </c>
      <c r="P42" s="9">
        <f t="shared" si="2"/>
        <v>0</v>
      </c>
    </row>
    <row r="43" spans="1:16" ht="13.15" customHeight="1" x14ac:dyDescent="0.3">
      <c r="A43" s="8" t="s">
        <v>55</v>
      </c>
      <c r="B43" s="9">
        <f>[4]Total!B43</f>
        <v>735</v>
      </c>
      <c r="C43" s="9">
        <f>[4]Total!C43</f>
        <v>8899</v>
      </c>
      <c r="D43" s="9">
        <f>[4]Total!D43</f>
        <v>3083.4</v>
      </c>
      <c r="E43" s="9">
        <f>[4]Total!E43</f>
        <v>161</v>
      </c>
      <c r="F43" s="9">
        <f>[4]Total!F43</f>
        <v>817</v>
      </c>
      <c r="G43" s="9">
        <f>[4]Total!G43</f>
        <v>0</v>
      </c>
      <c r="H43" s="9">
        <f>[4]Total!H43</f>
        <v>0</v>
      </c>
      <c r="I43" s="9">
        <f>[4]Total!I43</f>
        <v>180</v>
      </c>
      <c r="J43" s="9">
        <f>[4]Total!J43</f>
        <v>0</v>
      </c>
      <c r="K43" s="9">
        <f>[4]Total!K43</f>
        <v>0</v>
      </c>
      <c r="L43" s="9">
        <f>[4]Total!L43</f>
        <v>0</v>
      </c>
      <c r="M43" s="9">
        <f>[4]Total!M43</f>
        <v>3200</v>
      </c>
      <c r="N43" s="9">
        <f>[4]Total!N43</f>
        <v>17075.400000000001</v>
      </c>
      <c r="O43" s="9">
        <f>[4]Total!O43</f>
        <v>17075.400000000001</v>
      </c>
      <c r="P43" s="9">
        <f t="shared" si="2"/>
        <v>0</v>
      </c>
    </row>
    <row r="44" spans="1:16" ht="13.15" customHeight="1" x14ac:dyDescent="0.3">
      <c r="A44" s="8" t="s">
        <v>56</v>
      </c>
      <c r="B44" s="9">
        <f>[4]Total!B44</f>
        <v>0</v>
      </c>
      <c r="C44" s="9">
        <f>[4]Total!C44</f>
        <v>0</v>
      </c>
      <c r="D44" s="9">
        <f>[4]Total!D44</f>
        <v>0</v>
      </c>
      <c r="E44" s="9">
        <f>[4]Total!E44</f>
        <v>0</v>
      </c>
      <c r="F44" s="9">
        <f>[4]Total!F44</f>
        <v>0</v>
      </c>
      <c r="G44" s="9">
        <f>[4]Total!G44</f>
        <v>0</v>
      </c>
      <c r="H44" s="9">
        <f>[4]Total!H44</f>
        <v>0</v>
      </c>
      <c r="I44" s="9">
        <f>[4]Total!I44</f>
        <v>0</v>
      </c>
      <c r="J44" s="9">
        <f>[4]Total!J44</f>
        <v>0</v>
      </c>
      <c r="K44" s="9">
        <f>[4]Total!K44</f>
        <v>0</v>
      </c>
      <c r="L44" s="9">
        <f>[4]Total!L44</f>
        <v>0</v>
      </c>
      <c r="M44" s="9">
        <f>[4]Total!M44</f>
        <v>0</v>
      </c>
      <c r="N44" s="9">
        <f>[4]Total!N44</f>
        <v>0</v>
      </c>
      <c r="O44" s="9">
        <f>[4]Total!O44</f>
        <v>0</v>
      </c>
      <c r="P44" s="9">
        <f t="shared" si="2"/>
        <v>0</v>
      </c>
    </row>
    <row r="45" spans="1:16" ht="13.15" customHeight="1" x14ac:dyDescent="0.3">
      <c r="A45" s="8" t="s">
        <v>57</v>
      </c>
      <c r="B45" s="9">
        <f>[4]Total!B45</f>
        <v>0</v>
      </c>
      <c r="C45" s="9">
        <f>[4]Total!C45</f>
        <v>0</v>
      </c>
      <c r="D45" s="9">
        <f>[4]Total!D45</f>
        <v>0</v>
      </c>
      <c r="E45" s="9">
        <f>[4]Total!E45</f>
        <v>0</v>
      </c>
      <c r="F45" s="9">
        <f>[4]Total!F45</f>
        <v>0</v>
      </c>
      <c r="G45" s="9">
        <f>[4]Total!G45</f>
        <v>0</v>
      </c>
      <c r="H45" s="9">
        <f>[4]Total!H45</f>
        <v>0</v>
      </c>
      <c r="I45" s="9">
        <f>[4]Total!I45</f>
        <v>0</v>
      </c>
      <c r="J45" s="9">
        <f>[4]Total!J45</f>
        <v>0</v>
      </c>
      <c r="K45" s="9">
        <f>[4]Total!K45</f>
        <v>0</v>
      </c>
      <c r="L45" s="9">
        <f>[4]Total!L45</f>
        <v>0</v>
      </c>
      <c r="M45" s="9">
        <f>[4]Total!M45</f>
        <v>0</v>
      </c>
      <c r="N45" s="9">
        <f>[4]Total!N45</f>
        <v>0</v>
      </c>
      <c r="O45" s="9">
        <f>[4]Total!O45</f>
        <v>0</v>
      </c>
      <c r="P45" s="9">
        <f t="shared" si="2"/>
        <v>0</v>
      </c>
    </row>
    <row r="46" spans="1:16" ht="13.15" customHeight="1" x14ac:dyDescent="0.3">
      <c r="A46" s="8" t="s">
        <v>58</v>
      </c>
      <c r="B46" s="9">
        <f>[4]Total!B46</f>
        <v>0</v>
      </c>
      <c r="C46" s="9">
        <f>[4]Total!C46</f>
        <v>0</v>
      </c>
      <c r="D46" s="9">
        <f>[4]Total!D46</f>
        <v>0</v>
      </c>
      <c r="E46" s="9">
        <f>[4]Total!E46</f>
        <v>0</v>
      </c>
      <c r="F46" s="9">
        <f>[4]Total!F46</f>
        <v>0</v>
      </c>
      <c r="G46" s="9">
        <f>[4]Total!G46</f>
        <v>0</v>
      </c>
      <c r="H46" s="9">
        <f>[4]Total!H46</f>
        <v>0</v>
      </c>
      <c r="I46" s="9">
        <f>[4]Total!I46</f>
        <v>0</v>
      </c>
      <c r="J46" s="9">
        <f>[4]Total!J46</f>
        <v>0</v>
      </c>
      <c r="K46" s="9">
        <f>[4]Total!K46</f>
        <v>0</v>
      </c>
      <c r="L46" s="9">
        <f>[4]Total!L46</f>
        <v>0</v>
      </c>
      <c r="M46" s="9">
        <f>[4]Total!M46</f>
        <v>0</v>
      </c>
      <c r="N46" s="9">
        <f>[4]Total!N46</f>
        <v>0</v>
      </c>
      <c r="O46" s="9">
        <f>[4]Total!O46</f>
        <v>0</v>
      </c>
      <c r="P46" s="9">
        <f t="shared" si="2"/>
        <v>0</v>
      </c>
    </row>
    <row r="47" spans="1:16" ht="13.15" customHeight="1" x14ac:dyDescent="0.3">
      <c r="A47" s="8" t="s">
        <v>59</v>
      </c>
      <c r="B47" s="9">
        <f>[4]Total!B47</f>
        <v>0</v>
      </c>
      <c r="C47" s="9">
        <f>[4]Total!C47</f>
        <v>0</v>
      </c>
      <c r="D47" s="9">
        <f>[4]Total!D47</f>
        <v>0</v>
      </c>
      <c r="E47" s="9">
        <f>[4]Total!E47</f>
        <v>0</v>
      </c>
      <c r="F47" s="9">
        <f>[4]Total!F47</f>
        <v>0</v>
      </c>
      <c r="G47" s="9">
        <f>[4]Total!G47</f>
        <v>0</v>
      </c>
      <c r="H47" s="9">
        <f>[4]Total!H47</f>
        <v>0</v>
      </c>
      <c r="I47" s="9">
        <f>[4]Total!I47</f>
        <v>0</v>
      </c>
      <c r="J47" s="9">
        <f>[4]Total!J47</f>
        <v>0</v>
      </c>
      <c r="K47" s="9">
        <f>[4]Total!K47</f>
        <v>0</v>
      </c>
      <c r="L47" s="9">
        <f>[4]Total!L47</f>
        <v>0</v>
      </c>
      <c r="M47" s="9">
        <f>[4]Total!M47</f>
        <v>0</v>
      </c>
      <c r="N47" s="9">
        <f>[4]Total!N47</f>
        <v>0</v>
      </c>
      <c r="O47" s="9">
        <f>[4]Total!O47</f>
        <v>0</v>
      </c>
      <c r="P47" s="9">
        <f t="shared" si="2"/>
        <v>0</v>
      </c>
    </row>
    <row r="48" spans="1:16" ht="13.15" customHeight="1" x14ac:dyDescent="0.3">
      <c r="A48" s="8" t="s">
        <v>60</v>
      </c>
      <c r="B48" s="9">
        <f>[4]Total!B48</f>
        <v>0</v>
      </c>
      <c r="C48" s="9">
        <f>[4]Total!C48</f>
        <v>0</v>
      </c>
      <c r="D48" s="9">
        <f>[4]Total!D48</f>
        <v>0</v>
      </c>
      <c r="E48" s="9">
        <f>[4]Total!E48</f>
        <v>376</v>
      </c>
      <c r="F48" s="9">
        <f>[4]Total!F48</f>
        <v>500</v>
      </c>
      <c r="G48" s="9">
        <f>[4]Total!G48</f>
        <v>0</v>
      </c>
      <c r="H48" s="9">
        <f>[4]Total!H48</f>
        <v>0</v>
      </c>
      <c r="I48" s="9">
        <f>[4]Total!I48</f>
        <v>0</v>
      </c>
      <c r="J48" s="9">
        <f>[4]Total!J48</f>
        <v>0</v>
      </c>
      <c r="K48" s="9">
        <f>[4]Total!K48</f>
        <v>0</v>
      </c>
      <c r="L48" s="9">
        <f>[4]Total!L48</f>
        <v>120000</v>
      </c>
      <c r="M48" s="9">
        <f>[4]Total!M48</f>
        <v>0</v>
      </c>
      <c r="N48" s="9">
        <f>[4]Total!N48</f>
        <v>120876</v>
      </c>
      <c r="O48" s="9">
        <f>[4]Total!O48</f>
        <v>147817</v>
      </c>
      <c r="P48" s="9">
        <f t="shared" si="2"/>
        <v>-26941</v>
      </c>
    </row>
    <row r="49" spans="1:16" ht="13.15" customHeight="1" x14ac:dyDescent="0.3">
      <c r="A49" s="8" t="s">
        <v>61</v>
      </c>
      <c r="B49" s="9">
        <f>[4]Total!B49</f>
        <v>0</v>
      </c>
      <c r="C49" s="9">
        <f>[4]Total!C49</f>
        <v>0</v>
      </c>
      <c r="D49" s="9">
        <f>[4]Total!D49</f>
        <v>0</v>
      </c>
      <c r="E49" s="9">
        <f>[4]Total!E49</f>
        <v>0</v>
      </c>
      <c r="F49" s="9">
        <f>[4]Total!F49</f>
        <v>0</v>
      </c>
      <c r="G49" s="9">
        <f>[4]Total!G49</f>
        <v>0</v>
      </c>
      <c r="H49" s="9">
        <f>[4]Total!H49</f>
        <v>0</v>
      </c>
      <c r="I49" s="9">
        <f>[4]Total!I49</f>
        <v>0</v>
      </c>
      <c r="J49" s="9">
        <f>[4]Total!J49</f>
        <v>0</v>
      </c>
      <c r="K49" s="9">
        <f>[4]Total!K49</f>
        <v>0</v>
      </c>
      <c r="L49" s="9">
        <f>[4]Total!L49</f>
        <v>0</v>
      </c>
      <c r="M49" s="9">
        <f>[4]Total!M49</f>
        <v>0</v>
      </c>
      <c r="N49" s="9">
        <f>[4]Total!N49</f>
        <v>0</v>
      </c>
      <c r="O49" s="9">
        <f>[4]Total!O49</f>
        <v>0</v>
      </c>
      <c r="P49" s="9">
        <f t="shared" si="2"/>
        <v>0</v>
      </c>
    </row>
    <row r="50" spans="1:16" ht="13.15" customHeight="1" x14ac:dyDescent="0.3">
      <c r="A50" s="8" t="s">
        <v>62</v>
      </c>
      <c r="B50" s="9">
        <f>[4]Total!B50</f>
        <v>0</v>
      </c>
      <c r="C50" s="9">
        <f>[4]Total!C50</f>
        <v>0</v>
      </c>
      <c r="D50" s="9">
        <f>[4]Total!D50</f>
        <v>0</v>
      </c>
      <c r="E50" s="9">
        <f>[4]Total!E50</f>
        <v>0</v>
      </c>
      <c r="F50" s="9">
        <f>[4]Total!F50</f>
        <v>0</v>
      </c>
      <c r="G50" s="9">
        <f>[4]Total!G50</f>
        <v>0</v>
      </c>
      <c r="H50" s="9">
        <f>[4]Total!H50</f>
        <v>0</v>
      </c>
      <c r="I50" s="9">
        <f>[4]Total!I50</f>
        <v>0</v>
      </c>
      <c r="J50" s="9">
        <f>[4]Total!J50</f>
        <v>0</v>
      </c>
      <c r="K50" s="9">
        <f>[4]Total!K50</f>
        <v>0</v>
      </c>
      <c r="L50" s="9">
        <f>[4]Total!L50</f>
        <v>450</v>
      </c>
      <c r="M50" s="9">
        <f>[4]Total!M50</f>
        <v>0</v>
      </c>
      <c r="N50" s="9">
        <f>[4]Total!N50</f>
        <v>450</v>
      </c>
      <c r="O50" s="9">
        <f>[4]Total!O50</f>
        <v>450</v>
      </c>
      <c r="P50" s="9">
        <f t="shared" si="2"/>
        <v>0</v>
      </c>
    </row>
    <row r="51" spans="1:16" ht="13.15" customHeight="1" x14ac:dyDescent="0.3">
      <c r="A51" s="8" t="s">
        <v>63</v>
      </c>
      <c r="B51" s="9">
        <f>[4]Total!B51</f>
        <v>1000</v>
      </c>
      <c r="C51" s="9">
        <f>[4]Total!C51</f>
        <v>4500</v>
      </c>
      <c r="D51" s="9">
        <f>[4]Total!D51</f>
        <v>773.97</v>
      </c>
      <c r="E51" s="9">
        <f>[4]Total!E51</f>
        <v>2500</v>
      </c>
      <c r="F51" s="9">
        <f>[4]Total!F51</f>
        <v>500</v>
      </c>
      <c r="G51" s="9">
        <f>[4]Total!G51</f>
        <v>2000</v>
      </c>
      <c r="H51" s="9">
        <f>[4]Total!H51</f>
        <v>500</v>
      </c>
      <c r="I51" s="9">
        <f>[4]Total!I51</f>
        <v>2500</v>
      </c>
      <c r="J51" s="9">
        <f>[4]Total!J51</f>
        <v>1000</v>
      </c>
      <c r="K51" s="9">
        <f>[4]Total!K51</f>
        <v>6500</v>
      </c>
      <c r="L51" s="9">
        <f>[4]Total!L51</f>
        <v>10000</v>
      </c>
      <c r="M51" s="9">
        <f>[4]Total!M51</f>
        <v>14495</v>
      </c>
      <c r="N51" s="9">
        <f>[4]Total!N51</f>
        <v>46268.97</v>
      </c>
      <c r="O51" s="9">
        <f>[4]Total!O51</f>
        <v>41071.140000000007</v>
      </c>
      <c r="P51" s="9">
        <f t="shared" si="2"/>
        <v>5197.8299999999945</v>
      </c>
    </row>
    <row r="52" spans="1:16" ht="13.15" customHeight="1" x14ac:dyDescent="0.3">
      <c r="A52" s="8" t="s">
        <v>64</v>
      </c>
      <c r="B52" s="9">
        <f>[4]Total!B52</f>
        <v>456</v>
      </c>
      <c r="C52" s="9">
        <f>[4]Total!C52</f>
        <v>2022.76</v>
      </c>
      <c r="D52" s="9">
        <f>[4]Total!D52</f>
        <v>1200</v>
      </c>
      <c r="E52" s="9">
        <f>[4]Total!E52</f>
        <v>185.47</v>
      </c>
      <c r="F52" s="9">
        <f>[4]Total!F52</f>
        <v>0</v>
      </c>
      <c r="G52" s="9">
        <f>[4]Total!G52</f>
        <v>440.11</v>
      </c>
      <c r="H52" s="9">
        <f>[4]Total!H52</f>
        <v>0</v>
      </c>
      <c r="I52" s="9">
        <f>[4]Total!I52</f>
        <v>0</v>
      </c>
      <c r="J52" s="9">
        <f>[4]Total!J52</f>
        <v>232</v>
      </c>
      <c r="K52" s="9">
        <f>[4]Total!K52</f>
        <v>10500</v>
      </c>
      <c r="L52" s="9">
        <f>[4]Total!L52</f>
        <v>500</v>
      </c>
      <c r="M52" s="9">
        <f>[4]Total!M52</f>
        <v>3120</v>
      </c>
      <c r="N52" s="9">
        <f>[4]Total!N52</f>
        <v>18656.34</v>
      </c>
      <c r="O52" s="9">
        <f>[4]Total!O52</f>
        <v>18656.48</v>
      </c>
      <c r="P52" s="9">
        <f t="shared" si="2"/>
        <v>-0.13999999999941792</v>
      </c>
    </row>
    <row r="53" spans="1:16" ht="13.15" customHeight="1" x14ac:dyDescent="0.3">
      <c r="A53" s="8" t="s">
        <v>65</v>
      </c>
      <c r="B53" s="9">
        <f>[4]Total!B53</f>
        <v>2515.64</v>
      </c>
      <c r="C53" s="9">
        <f>[4]Total!C53</f>
        <v>10415.6</v>
      </c>
      <c r="D53" s="9">
        <f>[4]Total!D53</f>
        <v>0</v>
      </c>
      <c r="E53" s="9">
        <f>[4]Total!E53</f>
        <v>1408.75</v>
      </c>
      <c r="F53" s="9">
        <f>[4]Total!F53</f>
        <v>1207.5</v>
      </c>
      <c r="G53" s="9">
        <f>[4]Total!G53</f>
        <v>1207.5</v>
      </c>
      <c r="H53" s="9">
        <f>[4]Total!H53</f>
        <v>0</v>
      </c>
      <c r="I53" s="9">
        <f>[4]Total!I53</f>
        <v>0</v>
      </c>
      <c r="J53" s="9">
        <f>[4]Total!J53</f>
        <v>1000</v>
      </c>
      <c r="K53" s="9">
        <f>[4]Total!K53</f>
        <v>0</v>
      </c>
      <c r="L53" s="9">
        <f>[4]Total!L53</f>
        <v>0</v>
      </c>
      <c r="M53" s="9">
        <f>[4]Total!M53</f>
        <v>10000</v>
      </c>
      <c r="N53" s="9">
        <f>[4]Total!N53</f>
        <v>27754.989999999998</v>
      </c>
      <c r="O53" s="9">
        <f>[4]Total!O53</f>
        <v>27755</v>
      </c>
      <c r="P53" s="9">
        <f t="shared" si="2"/>
        <v>-1.0000000002037268E-2</v>
      </c>
    </row>
    <row r="54" spans="1:16" ht="13.15" customHeight="1" x14ac:dyDescent="0.3">
      <c r="A54" s="8" t="s">
        <v>66</v>
      </c>
      <c r="B54" s="9">
        <f>[4]Total!B54</f>
        <v>0</v>
      </c>
      <c r="C54" s="9">
        <f>[4]Total!C54</f>
        <v>0</v>
      </c>
      <c r="D54" s="9">
        <f>[4]Total!D54</f>
        <v>0</v>
      </c>
      <c r="E54" s="9">
        <f>[4]Total!E54</f>
        <v>0</v>
      </c>
      <c r="F54" s="9">
        <f>[4]Total!F54</f>
        <v>0</v>
      </c>
      <c r="G54" s="9">
        <f>[4]Total!G54</f>
        <v>0</v>
      </c>
      <c r="H54" s="9">
        <f>[4]Total!H54</f>
        <v>0</v>
      </c>
      <c r="I54" s="9">
        <f>[4]Total!I54</f>
        <v>0</v>
      </c>
      <c r="J54" s="9">
        <f>[4]Total!J54</f>
        <v>250</v>
      </c>
      <c r="K54" s="9">
        <f>[4]Total!K54</f>
        <v>250</v>
      </c>
      <c r="L54" s="9">
        <f>[4]Total!L54</f>
        <v>0</v>
      </c>
      <c r="M54" s="9">
        <f>[4]Total!M54</f>
        <v>0</v>
      </c>
      <c r="N54" s="9">
        <f>[4]Total!N54</f>
        <v>500</v>
      </c>
      <c r="O54" s="9">
        <f>[4]Total!O54</f>
        <v>500</v>
      </c>
      <c r="P54" s="9">
        <f t="shared" si="2"/>
        <v>0</v>
      </c>
    </row>
    <row r="55" spans="1:16" ht="13.15" customHeight="1" x14ac:dyDescent="0.3">
      <c r="A55" s="8" t="s">
        <v>67</v>
      </c>
      <c r="B55" s="9">
        <f>[4]Total!B55</f>
        <v>0</v>
      </c>
      <c r="C55" s="9">
        <f>[4]Total!C55</f>
        <v>0</v>
      </c>
      <c r="D55" s="9">
        <f>[4]Total!D55</f>
        <v>0</v>
      </c>
      <c r="E55" s="9">
        <f>[4]Total!E55</f>
        <v>0</v>
      </c>
      <c r="F55" s="9">
        <f>[4]Total!F55</f>
        <v>65.23</v>
      </c>
      <c r="G55" s="9">
        <f>[4]Total!G55</f>
        <v>71.16</v>
      </c>
      <c r="H55" s="9">
        <f>[4]Total!H55</f>
        <v>0</v>
      </c>
      <c r="I55" s="9">
        <f>[4]Total!I55</f>
        <v>0</v>
      </c>
      <c r="J55" s="9">
        <f>[4]Total!J55</f>
        <v>0</v>
      </c>
      <c r="K55" s="9">
        <f>[4]Total!K55</f>
        <v>1000</v>
      </c>
      <c r="L55" s="9">
        <f>[4]Total!L55</f>
        <v>0</v>
      </c>
      <c r="M55" s="9">
        <f>[4]Total!M55</f>
        <v>0</v>
      </c>
      <c r="N55" s="9">
        <f>[4]Total!N55</f>
        <v>1136.3899999999999</v>
      </c>
      <c r="O55" s="9">
        <f>[4]Total!O55</f>
        <v>1136.3899999999999</v>
      </c>
      <c r="P55" s="9">
        <f t="shared" si="2"/>
        <v>0</v>
      </c>
    </row>
    <row r="56" spans="1:16" ht="13.15" customHeight="1" x14ac:dyDescent="0.3">
      <c r="A56" s="8" t="s">
        <v>68</v>
      </c>
      <c r="B56" s="9">
        <f>[4]Total!B56</f>
        <v>1000</v>
      </c>
      <c r="C56" s="9">
        <f>[4]Total!C56</f>
        <v>1000</v>
      </c>
      <c r="D56" s="9">
        <f>[4]Total!D56</f>
        <v>1000</v>
      </c>
      <c r="E56" s="9">
        <f>[4]Total!E56</f>
        <v>0</v>
      </c>
      <c r="F56" s="9">
        <f>[4]Total!F56</f>
        <v>1000</v>
      </c>
      <c r="G56" s="9">
        <f>[4]Total!G56</f>
        <v>0</v>
      </c>
      <c r="H56" s="9">
        <f>[4]Total!H56</f>
        <v>1000</v>
      </c>
      <c r="I56" s="9">
        <f>[4]Total!I56</f>
        <v>1000</v>
      </c>
      <c r="J56" s="9">
        <f>[4]Total!J56</f>
        <v>0</v>
      </c>
      <c r="K56" s="9">
        <f>[4]Total!K56</f>
        <v>2000</v>
      </c>
      <c r="L56" s="9">
        <f>[4]Total!L56</f>
        <v>0</v>
      </c>
      <c r="M56" s="9">
        <f>[4]Total!M56</f>
        <v>2000</v>
      </c>
      <c r="N56" s="9">
        <f>[4]Total!N56</f>
        <v>10000</v>
      </c>
      <c r="O56" s="9">
        <f>[4]Total!O56</f>
        <v>8654.89</v>
      </c>
      <c r="P56" s="9">
        <f t="shared" si="2"/>
        <v>1345.1100000000006</v>
      </c>
    </row>
    <row r="57" spans="1:16" ht="13.15" customHeight="1" x14ac:dyDescent="0.3">
      <c r="A57" s="8" t="s">
        <v>69</v>
      </c>
      <c r="B57" s="9">
        <f>[4]Total!B57</f>
        <v>0</v>
      </c>
      <c r="C57" s="9">
        <f>[4]Total!C57</f>
        <v>0</v>
      </c>
      <c r="D57" s="9">
        <f>[4]Total!D57</f>
        <v>0</v>
      </c>
      <c r="E57" s="9">
        <f>[4]Total!E57</f>
        <v>0</v>
      </c>
      <c r="F57" s="9">
        <f>[4]Total!F57</f>
        <v>0</v>
      </c>
      <c r="G57" s="9">
        <f>[4]Total!G57</f>
        <v>0</v>
      </c>
      <c r="H57" s="9">
        <f>[4]Total!H57</f>
        <v>0</v>
      </c>
      <c r="I57" s="9">
        <f>[4]Total!I57</f>
        <v>0</v>
      </c>
      <c r="J57" s="9">
        <f>[4]Total!J57</f>
        <v>0</v>
      </c>
      <c r="K57" s="9">
        <f>[4]Total!K57</f>
        <v>0</v>
      </c>
      <c r="L57" s="9">
        <f>[4]Total!L57</f>
        <v>0</v>
      </c>
      <c r="M57" s="9">
        <f>[4]Total!M57</f>
        <v>0</v>
      </c>
      <c r="N57" s="9">
        <f>[4]Total!N57</f>
        <v>0</v>
      </c>
      <c r="O57" s="9">
        <f>[4]Total!O57</f>
        <v>0</v>
      </c>
      <c r="P57" s="9">
        <f t="shared" si="2"/>
        <v>0</v>
      </c>
    </row>
    <row r="58" spans="1:16" ht="13.15" customHeight="1" x14ac:dyDescent="0.3">
      <c r="A58" s="8" t="s">
        <v>70</v>
      </c>
      <c r="B58" s="9">
        <f>[4]Total!B58</f>
        <v>0</v>
      </c>
      <c r="C58" s="9">
        <f>[4]Total!C58</f>
        <v>0</v>
      </c>
      <c r="D58" s="9">
        <f>[4]Total!D58</f>
        <v>0</v>
      </c>
      <c r="E58" s="9">
        <f>[4]Total!E58</f>
        <v>0</v>
      </c>
      <c r="F58" s="9">
        <f>[4]Total!F58</f>
        <v>0</v>
      </c>
      <c r="G58" s="9">
        <f>[4]Total!G58</f>
        <v>0</v>
      </c>
      <c r="H58" s="9">
        <f>[4]Total!H58</f>
        <v>0</v>
      </c>
      <c r="I58" s="9">
        <f>[4]Total!I58</f>
        <v>0</v>
      </c>
      <c r="J58" s="9">
        <f>[4]Total!J58</f>
        <v>0</v>
      </c>
      <c r="K58" s="9">
        <f>[4]Total!K58</f>
        <v>0</v>
      </c>
      <c r="L58" s="9">
        <f>[4]Total!L58</f>
        <v>0</v>
      </c>
      <c r="M58" s="9">
        <f>[4]Total!M58</f>
        <v>900</v>
      </c>
      <c r="N58" s="9">
        <f>[4]Total!N58</f>
        <v>900</v>
      </c>
      <c r="O58" s="9">
        <f>[4]Total!O58</f>
        <v>900</v>
      </c>
      <c r="P58" s="9">
        <f t="shared" si="2"/>
        <v>0</v>
      </c>
    </row>
    <row r="59" spans="1:16" ht="13.15" customHeight="1" x14ac:dyDescent="0.3">
      <c r="A59" s="8" t="s">
        <v>71</v>
      </c>
      <c r="B59" s="9">
        <f>[4]Total!B59</f>
        <v>845.13</v>
      </c>
      <c r="C59" s="9">
        <f>[4]Total!C59</f>
        <v>2017.87</v>
      </c>
      <c r="D59" s="9">
        <f>[4]Total!D59</f>
        <v>500</v>
      </c>
      <c r="E59" s="9">
        <f>[4]Total!E59</f>
        <v>625.85</v>
      </c>
      <c r="F59" s="9">
        <f>[4]Total!F59</f>
        <v>1000</v>
      </c>
      <c r="G59" s="9">
        <f>[4]Total!G59</f>
        <v>500</v>
      </c>
      <c r="H59" s="9">
        <f>[4]Total!H59</f>
        <v>0</v>
      </c>
      <c r="I59" s="9">
        <f>[4]Total!I59</f>
        <v>1000</v>
      </c>
      <c r="J59" s="9">
        <f>[4]Total!J59</f>
        <v>1000</v>
      </c>
      <c r="K59" s="9">
        <f>[4]Total!K59</f>
        <v>500</v>
      </c>
      <c r="L59" s="9">
        <f>[4]Total!L59</f>
        <v>500</v>
      </c>
      <c r="M59" s="9">
        <f>[4]Total!M59</f>
        <v>1350</v>
      </c>
      <c r="N59" s="9">
        <f>[4]Total!N59</f>
        <v>9838.85</v>
      </c>
      <c r="O59" s="9">
        <f>[4]Total!O59</f>
        <v>5038.6499999999996</v>
      </c>
      <c r="P59" s="9">
        <f t="shared" si="2"/>
        <v>4800.2000000000007</v>
      </c>
    </row>
    <row r="60" spans="1:16" ht="13.15" customHeight="1" x14ac:dyDescent="0.3">
      <c r="A60" s="8" t="s">
        <v>72</v>
      </c>
      <c r="B60" s="9">
        <f>[4]Total!B60</f>
        <v>0</v>
      </c>
      <c r="C60" s="9">
        <f>[4]Total!C60</f>
        <v>2000</v>
      </c>
      <c r="D60" s="9">
        <f>[4]Total!D60</f>
        <v>0</v>
      </c>
      <c r="E60" s="9">
        <f>[4]Total!E60</f>
        <v>0</v>
      </c>
      <c r="F60" s="9">
        <f>[4]Total!F60</f>
        <v>3000</v>
      </c>
      <c r="G60" s="9">
        <f>[4]Total!G60</f>
        <v>0</v>
      </c>
      <c r="H60" s="9">
        <f>[4]Total!H60</f>
        <v>0</v>
      </c>
      <c r="I60" s="9">
        <f>[4]Total!I60</f>
        <v>750</v>
      </c>
      <c r="J60" s="9">
        <f>[4]Total!J60</f>
        <v>2500</v>
      </c>
      <c r="K60" s="9">
        <f>[4]Total!K60</f>
        <v>3000</v>
      </c>
      <c r="L60" s="9">
        <f>[4]Total!L60</f>
        <v>0</v>
      </c>
      <c r="M60" s="9">
        <f>[4]Total!M60</f>
        <v>3200</v>
      </c>
      <c r="N60" s="9">
        <f>[4]Total!N60</f>
        <v>14450</v>
      </c>
      <c r="O60" s="9">
        <f>[4]Total!O60</f>
        <v>7802.39</v>
      </c>
      <c r="P60" s="9">
        <f t="shared" si="2"/>
        <v>6647.61</v>
      </c>
    </row>
    <row r="61" spans="1:16" ht="13.15" customHeight="1" x14ac:dyDescent="0.3">
      <c r="A61" s="8" t="s">
        <v>73</v>
      </c>
      <c r="B61" s="9">
        <f>[4]Total!B61</f>
        <v>0</v>
      </c>
      <c r="C61" s="9">
        <f>[4]Total!C61</f>
        <v>0</v>
      </c>
      <c r="D61" s="9">
        <f>[4]Total!D61</f>
        <v>0</v>
      </c>
      <c r="E61" s="9">
        <f>[4]Total!E61</f>
        <v>0</v>
      </c>
      <c r="F61" s="9">
        <f>[4]Total!F61</f>
        <v>0</v>
      </c>
      <c r="G61" s="9">
        <f>[4]Total!G61</f>
        <v>0</v>
      </c>
      <c r="H61" s="9">
        <f>[4]Total!H61</f>
        <v>0</v>
      </c>
      <c r="I61" s="9">
        <f>[4]Total!I61</f>
        <v>0</v>
      </c>
      <c r="J61" s="9">
        <f>[4]Total!J61</f>
        <v>0</v>
      </c>
      <c r="K61" s="9">
        <f>[4]Total!K61</f>
        <v>0</v>
      </c>
      <c r="L61" s="9">
        <f>[4]Total!L61</f>
        <v>0</v>
      </c>
      <c r="M61" s="9">
        <f>[4]Total!M61</f>
        <v>0</v>
      </c>
      <c r="N61" s="9">
        <f>[4]Total!N61</f>
        <v>0</v>
      </c>
      <c r="O61" s="9">
        <f>[4]Total!O61</f>
        <v>0</v>
      </c>
      <c r="P61" s="9">
        <f t="shared" si="2"/>
        <v>0</v>
      </c>
    </row>
    <row r="62" spans="1:16" ht="13.15" customHeight="1" x14ac:dyDescent="0.3">
      <c r="A62" s="8" t="s">
        <v>74</v>
      </c>
      <c r="B62" s="9">
        <f>[4]Total!B62</f>
        <v>0</v>
      </c>
      <c r="C62" s="9">
        <f>[4]Total!C62</f>
        <v>0</v>
      </c>
      <c r="D62" s="9">
        <f>[4]Total!D62</f>
        <v>0</v>
      </c>
      <c r="E62" s="9">
        <f>[4]Total!E62</f>
        <v>0</v>
      </c>
      <c r="F62" s="9">
        <f>[4]Total!F62</f>
        <v>0</v>
      </c>
      <c r="G62" s="9">
        <f>[4]Total!G62</f>
        <v>0</v>
      </c>
      <c r="H62" s="9">
        <f>[4]Total!H62</f>
        <v>0</v>
      </c>
      <c r="I62" s="9">
        <f>[4]Total!I62</f>
        <v>0</v>
      </c>
      <c r="J62" s="9">
        <f>[4]Total!J62</f>
        <v>1500</v>
      </c>
      <c r="K62" s="9">
        <f>[4]Total!K62</f>
        <v>0</v>
      </c>
      <c r="L62" s="9">
        <f>[4]Total!L62</f>
        <v>1000</v>
      </c>
      <c r="M62" s="9">
        <f>[4]Total!M62</f>
        <v>0</v>
      </c>
      <c r="N62" s="9">
        <f>[4]Total!N62</f>
        <v>2500</v>
      </c>
      <c r="O62" s="9">
        <f>[4]Total!O62</f>
        <v>2415</v>
      </c>
      <c r="P62" s="9">
        <f t="shared" si="2"/>
        <v>85</v>
      </c>
    </row>
    <row r="63" spans="1:16" ht="13.15" customHeight="1" x14ac:dyDescent="0.3">
      <c r="A63" s="8" t="s">
        <v>75</v>
      </c>
      <c r="B63" s="9">
        <f>[4]Total!B63</f>
        <v>0</v>
      </c>
      <c r="C63" s="9">
        <f>[4]Total!C63</f>
        <v>0</v>
      </c>
      <c r="D63" s="9">
        <f>[4]Total!D63</f>
        <v>0</v>
      </c>
      <c r="E63" s="9">
        <f>[4]Total!E63</f>
        <v>0</v>
      </c>
      <c r="F63" s="9">
        <f>[4]Total!F63</f>
        <v>0</v>
      </c>
      <c r="G63" s="9">
        <f>[4]Total!G63</f>
        <v>0</v>
      </c>
      <c r="H63" s="9">
        <f>[4]Total!H63</f>
        <v>0</v>
      </c>
      <c r="I63" s="9">
        <f>[4]Total!I63</f>
        <v>0</v>
      </c>
      <c r="J63" s="9">
        <f>[4]Total!J63</f>
        <v>0</v>
      </c>
      <c r="K63" s="9">
        <f>[4]Total!K63</f>
        <v>1600</v>
      </c>
      <c r="L63" s="9">
        <f>[4]Total!L63</f>
        <v>500</v>
      </c>
      <c r="M63" s="9">
        <f>[4]Total!M63</f>
        <v>0</v>
      </c>
      <c r="N63" s="9">
        <f>[4]Total!N63</f>
        <v>2100</v>
      </c>
      <c r="O63" s="9">
        <f>[4]Total!O63</f>
        <v>2212</v>
      </c>
      <c r="P63" s="9">
        <f t="shared" si="2"/>
        <v>-112</v>
      </c>
    </row>
    <row r="64" spans="1:16" ht="13.15" customHeight="1" x14ac:dyDescent="0.3">
      <c r="A64" s="8" t="s">
        <v>76</v>
      </c>
      <c r="B64" s="9">
        <f>[4]Total!B64</f>
        <v>0</v>
      </c>
      <c r="C64" s="9">
        <f>[4]Total!C64</f>
        <v>0</v>
      </c>
      <c r="D64" s="9">
        <f>[4]Total!D64</f>
        <v>0</v>
      </c>
      <c r="E64" s="9">
        <f>[4]Total!E64</f>
        <v>0</v>
      </c>
      <c r="F64" s="9">
        <f>[4]Total!F64</f>
        <v>0</v>
      </c>
      <c r="G64" s="9">
        <f>[4]Total!G64</f>
        <v>0</v>
      </c>
      <c r="H64" s="9">
        <f>[4]Total!H64</f>
        <v>0</v>
      </c>
      <c r="I64" s="9">
        <f>[4]Total!I64</f>
        <v>0</v>
      </c>
      <c r="J64" s="9">
        <f>[4]Total!J64</f>
        <v>0</v>
      </c>
      <c r="K64" s="9">
        <f>[4]Total!K64</f>
        <v>0</v>
      </c>
      <c r="L64" s="9">
        <f>[4]Total!L64</f>
        <v>0</v>
      </c>
      <c r="M64" s="9">
        <f>[4]Total!M64</f>
        <v>0</v>
      </c>
      <c r="N64" s="9">
        <f>[4]Total!N64</f>
        <v>0</v>
      </c>
      <c r="O64" s="9">
        <f>[4]Total!O64</f>
        <v>0</v>
      </c>
      <c r="P64" s="9">
        <f t="shared" si="2"/>
        <v>0</v>
      </c>
    </row>
    <row r="65" spans="1:16" ht="13.15" customHeight="1" x14ac:dyDescent="0.3">
      <c r="A65" s="8" t="s">
        <v>77</v>
      </c>
      <c r="B65" s="9">
        <f>[4]Total!B65</f>
        <v>0</v>
      </c>
      <c r="C65" s="9">
        <f>[4]Total!C65</f>
        <v>0</v>
      </c>
      <c r="D65" s="9">
        <f>[4]Total!D65</f>
        <v>0</v>
      </c>
      <c r="E65" s="9">
        <f>[4]Total!E65</f>
        <v>0</v>
      </c>
      <c r="F65" s="9">
        <f>[4]Total!F65</f>
        <v>0</v>
      </c>
      <c r="G65" s="9">
        <f>[4]Total!G65</f>
        <v>0</v>
      </c>
      <c r="H65" s="9">
        <f>[4]Total!H65</f>
        <v>0</v>
      </c>
      <c r="I65" s="9">
        <f>[4]Total!I65</f>
        <v>0</v>
      </c>
      <c r="J65" s="9">
        <f>[4]Total!J65</f>
        <v>0</v>
      </c>
      <c r="K65" s="9">
        <f>[4]Total!K65</f>
        <v>0</v>
      </c>
      <c r="L65" s="9">
        <f>[4]Total!L65</f>
        <v>0</v>
      </c>
      <c r="M65" s="9">
        <f>[4]Total!M65</f>
        <v>0</v>
      </c>
      <c r="N65" s="9">
        <f>[4]Total!N65</f>
        <v>0</v>
      </c>
      <c r="O65" s="9">
        <f>[4]Total!O65</f>
        <v>0</v>
      </c>
      <c r="P65" s="9">
        <f t="shared" si="2"/>
        <v>0</v>
      </c>
    </row>
    <row r="66" spans="1:16" ht="13.15" customHeight="1" x14ac:dyDescent="0.3">
      <c r="A66" s="8" t="s">
        <v>78</v>
      </c>
      <c r="B66" s="9">
        <f>[4]Total!B66</f>
        <v>25414.126454705285</v>
      </c>
      <c r="C66" s="9">
        <f>[4]Total!C66</f>
        <v>25414.126454705285</v>
      </c>
      <c r="D66" s="9">
        <f>[4]Total!D66</f>
        <v>25414.126454705285</v>
      </c>
      <c r="E66" s="9">
        <f>[4]Total!E66</f>
        <v>25414.126454705285</v>
      </c>
      <c r="F66" s="9">
        <f>[4]Total!F66</f>
        <v>25414.126454705285</v>
      </c>
      <c r="G66" s="9">
        <f>[4]Total!G66</f>
        <v>25414.126454705285</v>
      </c>
      <c r="H66" s="9">
        <f>[4]Total!H66</f>
        <v>25414.126454705285</v>
      </c>
      <c r="I66" s="9">
        <f>[4]Total!I66</f>
        <v>25414.126454705285</v>
      </c>
      <c r="J66" s="9">
        <f>[4]Total!J66</f>
        <v>25414.126454705285</v>
      </c>
      <c r="K66" s="9">
        <f>[4]Total!K66</f>
        <v>25414.126454705285</v>
      </c>
      <c r="L66" s="9">
        <f>[4]Total!L66</f>
        <v>25414.126454705285</v>
      </c>
      <c r="M66" s="9">
        <f>[4]Total!M66</f>
        <v>25414.126454705285</v>
      </c>
      <c r="N66" s="9">
        <f>[4]Total!N66</f>
        <v>304969.51745646336</v>
      </c>
      <c r="O66" s="9">
        <f>[4]Total!O66</f>
        <v>291723.75999999995</v>
      </c>
      <c r="P66" s="9">
        <f t="shared" si="2"/>
        <v>13245.757456463412</v>
      </c>
    </row>
    <row r="67" spans="1:16" ht="12" customHeight="1" thickBot="1" x14ac:dyDescent="0.35">
      <c r="A67" s="8" t="s">
        <v>79</v>
      </c>
      <c r="B67" s="58">
        <f>SUM(B19:B66)</f>
        <v>132564.12873705779</v>
      </c>
      <c r="C67" s="58">
        <f t="shared" ref="C67:O67" si="3">SUM(C19:C66)</f>
        <v>156867.58873705778</v>
      </c>
      <c r="D67" s="58">
        <f t="shared" si="3"/>
        <v>134199.8287370578</v>
      </c>
      <c r="E67" s="58">
        <f t="shared" si="3"/>
        <v>136316.04873705778</v>
      </c>
      <c r="F67" s="58">
        <f t="shared" si="3"/>
        <v>134102.08873705778</v>
      </c>
      <c r="G67" s="58">
        <f t="shared" si="3"/>
        <v>130357.32873705779</v>
      </c>
      <c r="H67" s="58">
        <f t="shared" si="3"/>
        <v>140868.04873705778</v>
      </c>
      <c r="I67" s="58">
        <f t="shared" si="3"/>
        <v>131641.83873705778</v>
      </c>
      <c r="J67" s="58">
        <f t="shared" si="3"/>
        <v>133494.35873705777</v>
      </c>
      <c r="K67" s="58">
        <f t="shared" si="3"/>
        <v>161362.3587370578</v>
      </c>
      <c r="L67" s="58">
        <f t="shared" si="3"/>
        <v>261312.3587370578</v>
      </c>
      <c r="M67" s="58">
        <f t="shared" si="3"/>
        <v>166777.3587370578</v>
      </c>
      <c r="N67" s="58">
        <f t="shared" si="3"/>
        <v>1819863.3348446928</v>
      </c>
      <c r="O67" s="58">
        <f t="shared" si="3"/>
        <v>1625344.1399999994</v>
      </c>
      <c r="P67" s="58">
        <f>N67-O67</f>
        <v>194519.19484469341</v>
      </c>
    </row>
    <row r="68" spans="1:16" ht="13.35" customHeight="1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ht="12.6" customHeight="1" thickBot="1" x14ac:dyDescent="0.35">
      <c r="A69" s="11" t="s">
        <v>80</v>
      </c>
      <c r="B69" s="35">
        <f>B16-B67</f>
        <v>-76314.128737057792</v>
      </c>
      <c r="C69" s="35">
        <f t="shared" ref="C69:P69" si="4">C16-C67</f>
        <v>-146504.26873705778</v>
      </c>
      <c r="D69" s="35">
        <f t="shared" si="4"/>
        <v>-76147.708737057808</v>
      </c>
      <c r="E69" s="35">
        <f t="shared" si="4"/>
        <v>308683.95126294222</v>
      </c>
      <c r="F69" s="35">
        <f t="shared" si="4"/>
        <v>-11122.158737057791</v>
      </c>
      <c r="G69" s="35">
        <f t="shared" si="4"/>
        <v>23046.611262942213</v>
      </c>
      <c r="H69" s="35">
        <f t="shared" si="4"/>
        <v>-140368.04873705778</v>
      </c>
      <c r="I69" s="35">
        <f t="shared" si="4"/>
        <v>-22756.618737057783</v>
      </c>
      <c r="J69" s="35">
        <f t="shared" si="4"/>
        <v>-120494.35873705777</v>
      </c>
      <c r="K69" s="35">
        <f t="shared" si="4"/>
        <v>-6123.4187370578002</v>
      </c>
      <c r="L69" s="35">
        <f t="shared" si="4"/>
        <v>-168036.1387370578</v>
      </c>
      <c r="M69" s="35">
        <f t="shared" si="4"/>
        <v>-55642.358737057803</v>
      </c>
      <c r="N69" s="35">
        <f t="shared" si="4"/>
        <v>-491778.6448446929</v>
      </c>
      <c r="O69" s="35">
        <f t="shared" si="4"/>
        <v>-336659.44999999949</v>
      </c>
      <c r="P69" s="35">
        <f t="shared" si="4"/>
        <v>-155119.19484469341</v>
      </c>
    </row>
    <row r="70" spans="1:16" ht="13.35" customHeight="1" thickTop="1" x14ac:dyDescent="0.3"/>
  </sheetData>
  <mergeCells count="3">
    <mergeCell ref="A1:N1"/>
    <mergeCell ref="A2:N2"/>
    <mergeCell ref="A3:N3"/>
  </mergeCells>
  <pageMargins left="0.25" right="0.25" top="0.25" bottom="0.25" header="0.5" footer="0.5"/>
  <pageSetup paperSize="143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E794-15FA-46BD-B0AF-65F34B047DE2}">
  <dimension ref="A1:Q73"/>
  <sheetViews>
    <sheetView zoomScale="80" zoomScaleNormal="80" workbookViewId="0">
      <selection activeCell="H83" sqref="H83"/>
    </sheetView>
  </sheetViews>
  <sheetFormatPr defaultRowHeight="13.5" x14ac:dyDescent="0.3"/>
  <cols>
    <col min="1" max="1" width="42" style="2" customWidth="1"/>
    <col min="2" max="16" width="12.7109375" style="2" customWidth="1"/>
    <col min="17" max="17" width="9.85546875" style="2" bestFit="1" customWidth="1"/>
    <col min="18" max="16384" width="9.140625" style="2"/>
  </cols>
  <sheetData>
    <row r="1" spans="1:17" ht="12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7" ht="12.75" customHeight="1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7" ht="12.75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39" customHeight="1" x14ac:dyDescent="0.3">
      <c r="A4" s="3"/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  <c r="O4" s="7" t="s">
        <v>16</v>
      </c>
      <c r="P4" s="7" t="s">
        <v>17</v>
      </c>
    </row>
    <row r="5" spans="1:17" ht="12.75" customHeight="1" x14ac:dyDescent="0.3">
      <c r="A5" s="8" t="s">
        <v>18</v>
      </c>
    </row>
    <row r="6" spans="1:17" ht="12.75" customHeight="1" x14ac:dyDescent="0.3">
      <c r="A6" s="8" t="s">
        <v>19</v>
      </c>
      <c r="B6" s="9">
        <f>[6]Total!B7</f>
        <v>7033</v>
      </c>
      <c r="C6" s="9">
        <f>[6]Total!C7</f>
        <v>0</v>
      </c>
      <c r="D6" s="9">
        <f>[6]Total!D7</f>
        <v>22835</v>
      </c>
      <c r="E6" s="9">
        <f>[6]Total!E7</f>
        <v>65000</v>
      </c>
      <c r="F6" s="9">
        <f>[6]Total!F7</f>
        <v>71091.33</v>
      </c>
      <c r="G6" s="9">
        <f>[6]Total!G7</f>
        <v>13754</v>
      </c>
      <c r="H6" s="9">
        <f>[6]Total!H7</f>
        <v>55804.86</v>
      </c>
      <c r="I6" s="9">
        <f>[6]Total!I7</f>
        <v>1000</v>
      </c>
      <c r="J6" s="9">
        <f>[6]Total!J7</f>
        <v>1000</v>
      </c>
      <c r="K6" s="9">
        <f>[6]Total!K7</f>
        <v>0</v>
      </c>
      <c r="L6" s="9">
        <f>[6]Total!L7</f>
        <v>0</v>
      </c>
      <c r="M6" s="9">
        <f>[6]Total!M7</f>
        <v>0</v>
      </c>
      <c r="N6" s="9">
        <f>[6]Total!N7</f>
        <v>237518.19</v>
      </c>
      <c r="O6" s="9">
        <f>[6]Total!O7</f>
        <v>237518.19</v>
      </c>
      <c r="P6" s="9">
        <f>N6-O6</f>
        <v>0</v>
      </c>
    </row>
    <row r="7" spans="1:17" ht="12.75" customHeight="1" x14ac:dyDescent="0.3">
      <c r="A7" s="8" t="s">
        <v>20</v>
      </c>
      <c r="B7" s="9">
        <f>[6]Total!B8</f>
        <v>3152.81</v>
      </c>
      <c r="C7" s="9">
        <f>[6]Total!C8</f>
        <v>940</v>
      </c>
      <c r="D7" s="9">
        <f>[6]Total!D8</f>
        <v>600</v>
      </c>
      <c r="E7" s="9">
        <f>[6]Total!E8</f>
        <v>700</v>
      </c>
      <c r="F7" s="9">
        <f>[6]Total!F8</f>
        <v>720</v>
      </c>
      <c r="G7" s="9">
        <f>[6]Total!G8</f>
        <v>1080</v>
      </c>
      <c r="H7" s="9">
        <f>[6]Total!H8</f>
        <v>480</v>
      </c>
      <c r="I7" s="9">
        <f>[6]Total!I8</f>
        <v>780</v>
      </c>
      <c r="J7" s="9">
        <f>[6]Total!J8</f>
        <v>540</v>
      </c>
      <c r="K7" s="9">
        <f>[6]Total!K8</f>
        <v>720</v>
      </c>
      <c r="L7" s="9">
        <f>[6]Total!L8</f>
        <v>480</v>
      </c>
      <c r="M7" s="9">
        <f>[6]Total!M8</f>
        <v>960</v>
      </c>
      <c r="N7" s="9">
        <f>[6]Total!N8</f>
        <v>11152.81</v>
      </c>
      <c r="O7" s="9">
        <f>[6]Total!O8</f>
        <v>11152.81</v>
      </c>
      <c r="P7" s="9">
        <f t="shared" ref="P7:P15" si="0">N7-O7</f>
        <v>0</v>
      </c>
    </row>
    <row r="8" spans="1:17" ht="12.75" customHeight="1" x14ac:dyDescent="0.3">
      <c r="A8" s="8" t="s">
        <v>21</v>
      </c>
      <c r="B8" s="9">
        <f>[6]Total!B9</f>
        <v>682.15</v>
      </c>
      <c r="C8" s="9">
        <f>[6]Total!C9</f>
        <v>13944.17</v>
      </c>
      <c r="D8" s="9">
        <f>[6]Total!D9</f>
        <v>31962.13</v>
      </c>
      <c r="E8" s="9">
        <f>[6]Total!E9</f>
        <v>1738.87</v>
      </c>
      <c r="F8" s="9">
        <f>[6]Total!F9</f>
        <v>11746.2</v>
      </c>
      <c r="G8" s="9">
        <f>[6]Total!G9</f>
        <v>5950</v>
      </c>
      <c r="H8" s="9">
        <f>[6]Total!H9</f>
        <v>6722.35</v>
      </c>
      <c r="I8" s="9">
        <f>[6]Total!I9</f>
        <v>0</v>
      </c>
      <c r="J8" s="9">
        <f>[6]Total!J9</f>
        <v>8103.9400000000005</v>
      </c>
      <c r="K8" s="9">
        <f>[6]Total!K9</f>
        <v>2000</v>
      </c>
      <c r="L8" s="9">
        <f>[6]Total!L9</f>
        <v>0</v>
      </c>
      <c r="M8" s="9">
        <f>[6]Total!M9</f>
        <v>0</v>
      </c>
      <c r="N8" s="9">
        <f>[6]Total!N9</f>
        <v>82849.810000000012</v>
      </c>
      <c r="O8" s="9">
        <f>[6]Total!O9</f>
        <v>86314.87000000001</v>
      </c>
      <c r="P8" s="9">
        <f t="shared" si="0"/>
        <v>-3465.0599999999977</v>
      </c>
    </row>
    <row r="9" spans="1:17" ht="12.75" customHeight="1" x14ac:dyDescent="0.3">
      <c r="A9" s="8" t="s">
        <v>22</v>
      </c>
      <c r="B9" s="9">
        <f>[6]Total!B10</f>
        <v>0</v>
      </c>
      <c r="C9" s="9">
        <f>[6]Total!C10</f>
        <v>3208.46</v>
      </c>
      <c r="D9" s="9">
        <f>[6]Total!D10</f>
        <v>4574.6899999999996</v>
      </c>
      <c r="E9" s="9">
        <f>[6]Total!E10</f>
        <v>2500</v>
      </c>
      <c r="F9" s="9">
        <f>[6]Total!F10</f>
        <v>0</v>
      </c>
      <c r="G9" s="9">
        <f>[6]Total!G10</f>
        <v>0</v>
      </c>
      <c r="H9" s="9">
        <f>[6]Total!H10</f>
        <v>0</v>
      </c>
      <c r="I9" s="9">
        <f>[6]Total!I10</f>
        <v>0</v>
      </c>
      <c r="J9" s="9">
        <f>[6]Total!J10</f>
        <v>0</v>
      </c>
      <c r="K9" s="9">
        <f>[6]Total!K10</f>
        <v>5000</v>
      </c>
      <c r="L9" s="9">
        <f>[6]Total!L10</f>
        <v>0</v>
      </c>
      <c r="M9" s="9">
        <f>[6]Total!M10</f>
        <v>0</v>
      </c>
      <c r="N9" s="9">
        <f>[6]Total!N10</f>
        <v>15283.15</v>
      </c>
      <c r="O9" s="9">
        <f>[6]Total!O10</f>
        <v>15283.15</v>
      </c>
      <c r="P9" s="9">
        <f t="shared" si="0"/>
        <v>0</v>
      </c>
    </row>
    <row r="10" spans="1:17" ht="12.75" customHeight="1" x14ac:dyDescent="0.3">
      <c r="A10" s="8" t="s">
        <v>23</v>
      </c>
      <c r="B10" s="9">
        <f>[6]Total!B11</f>
        <v>0</v>
      </c>
      <c r="C10" s="9">
        <f>[6]Total!C11</f>
        <v>0</v>
      </c>
      <c r="D10" s="9">
        <f>[6]Total!D11</f>
        <v>0</v>
      </c>
      <c r="E10" s="9">
        <f>[6]Total!E11</f>
        <v>0</v>
      </c>
      <c r="F10" s="9">
        <f>[6]Total!F11</f>
        <v>0</v>
      </c>
      <c r="G10" s="9">
        <f>[6]Total!G11</f>
        <v>289</v>
      </c>
      <c r="H10" s="9">
        <f>[6]Total!H11</f>
        <v>0</v>
      </c>
      <c r="I10" s="9">
        <f>[6]Total!I11</f>
        <v>0</v>
      </c>
      <c r="J10" s="9">
        <f>[6]Total!J11</f>
        <v>0</v>
      </c>
      <c r="K10" s="9">
        <f>[6]Total!K11</f>
        <v>0</v>
      </c>
      <c r="L10" s="9">
        <f>[6]Total!L11</f>
        <v>0</v>
      </c>
      <c r="M10" s="9">
        <f>[6]Total!M11</f>
        <v>1500</v>
      </c>
      <c r="N10" s="9">
        <f>[6]Total!N11</f>
        <v>1789</v>
      </c>
      <c r="O10" s="9">
        <f>[6]Total!O11</f>
        <v>1789</v>
      </c>
      <c r="P10" s="9">
        <f t="shared" si="0"/>
        <v>0</v>
      </c>
    </row>
    <row r="11" spans="1:17" ht="12.75" customHeight="1" x14ac:dyDescent="0.3">
      <c r="A11" s="8" t="s">
        <v>24</v>
      </c>
      <c r="B11" s="9">
        <f>[6]Total!B12</f>
        <v>0</v>
      </c>
      <c r="C11" s="9">
        <f>[6]Total!C12</f>
        <v>0</v>
      </c>
      <c r="D11" s="9">
        <f>[6]Total!D12</f>
        <v>0</v>
      </c>
      <c r="E11" s="9">
        <f>[6]Total!E12</f>
        <v>0</v>
      </c>
      <c r="F11" s="9">
        <f>[6]Total!F12</f>
        <v>0</v>
      </c>
      <c r="G11" s="9">
        <f>[6]Total!G12</f>
        <v>0</v>
      </c>
      <c r="H11" s="9">
        <f>[6]Total!H12</f>
        <v>0</v>
      </c>
      <c r="I11" s="9">
        <f>[6]Total!I12</f>
        <v>0</v>
      </c>
      <c r="J11" s="9">
        <f>[6]Total!J12</f>
        <v>0</v>
      </c>
      <c r="K11" s="9">
        <f>[6]Total!K12</f>
        <v>0</v>
      </c>
      <c r="L11" s="9">
        <f>[6]Total!L12</f>
        <v>0</v>
      </c>
      <c r="M11" s="9">
        <f>[6]Total!M12</f>
        <v>0</v>
      </c>
      <c r="N11" s="9">
        <f>[6]Total!N12</f>
        <v>0</v>
      </c>
      <c r="O11" s="9">
        <f>[6]Total!O12</f>
        <v>0</v>
      </c>
      <c r="P11" s="9">
        <f t="shared" si="0"/>
        <v>0</v>
      </c>
    </row>
    <row r="12" spans="1:17" ht="12.75" customHeight="1" x14ac:dyDescent="0.3">
      <c r="A12" s="8" t="s">
        <v>25</v>
      </c>
      <c r="B12" s="9">
        <f>[6]Total!B13</f>
        <v>0</v>
      </c>
      <c r="C12" s="9">
        <f>[6]Total!C13</f>
        <v>0</v>
      </c>
      <c r="D12" s="9">
        <f>[6]Total!D13</f>
        <v>0</v>
      </c>
      <c r="E12" s="9">
        <f>[6]Total!E13</f>
        <v>0</v>
      </c>
      <c r="F12" s="9">
        <f>[6]Total!F13</f>
        <v>0</v>
      </c>
      <c r="G12" s="9">
        <f>[6]Total!G13</f>
        <v>0</v>
      </c>
      <c r="H12" s="9">
        <f>[6]Total!H13</f>
        <v>0</v>
      </c>
      <c r="I12" s="9">
        <f>[6]Total!I13</f>
        <v>0</v>
      </c>
      <c r="J12" s="9">
        <f>[6]Total!J13</f>
        <v>0</v>
      </c>
      <c r="K12" s="9">
        <f>[6]Total!K13</f>
        <v>0</v>
      </c>
      <c r="L12" s="9">
        <f>[6]Total!L13</f>
        <v>0</v>
      </c>
      <c r="M12" s="9">
        <f>[6]Total!M13</f>
        <v>0</v>
      </c>
      <c r="N12" s="9">
        <f>[6]Total!N13</f>
        <v>0</v>
      </c>
      <c r="O12" s="9">
        <f>[6]Total!O13</f>
        <v>0</v>
      </c>
      <c r="P12" s="9">
        <f t="shared" si="0"/>
        <v>0</v>
      </c>
    </row>
    <row r="13" spans="1:17" ht="12.75" customHeight="1" x14ac:dyDescent="0.3">
      <c r="A13" s="8" t="s">
        <v>26</v>
      </c>
      <c r="B13" s="9">
        <f>[6]Total!B14</f>
        <v>0</v>
      </c>
      <c r="C13" s="9">
        <f>[6]Total!C14</f>
        <v>0</v>
      </c>
      <c r="D13" s="9">
        <f>[6]Total!D14</f>
        <v>0</v>
      </c>
      <c r="E13" s="9">
        <f>[6]Total!E14</f>
        <v>0</v>
      </c>
      <c r="F13" s="9">
        <f>[6]Total!F14</f>
        <v>0</v>
      </c>
      <c r="G13" s="9">
        <f>[6]Total!G14</f>
        <v>0</v>
      </c>
      <c r="H13" s="9">
        <f>[6]Total!H14</f>
        <v>0</v>
      </c>
      <c r="I13" s="9">
        <f>[6]Total!I14</f>
        <v>0</v>
      </c>
      <c r="J13" s="9">
        <f>[6]Total!J14</f>
        <v>0</v>
      </c>
      <c r="K13" s="9">
        <f>[6]Total!K14</f>
        <v>0</v>
      </c>
      <c r="L13" s="9">
        <f>[6]Total!L14</f>
        <v>0</v>
      </c>
      <c r="M13" s="9">
        <f>[6]Total!M14</f>
        <v>0</v>
      </c>
      <c r="N13" s="9">
        <f>[6]Total!N14</f>
        <v>0</v>
      </c>
      <c r="O13" s="9">
        <f>[6]Total!O14</f>
        <v>0</v>
      </c>
      <c r="P13" s="9">
        <f t="shared" si="0"/>
        <v>0</v>
      </c>
    </row>
    <row r="14" spans="1:17" ht="12.75" customHeight="1" x14ac:dyDescent="0.3">
      <c r="A14" s="8" t="s">
        <v>27</v>
      </c>
      <c r="B14" s="9">
        <f>[6]Total!B15</f>
        <v>0</v>
      </c>
      <c r="C14" s="9">
        <f>[6]Total!C15</f>
        <v>0</v>
      </c>
      <c r="D14" s="9">
        <f>[6]Total!D15</f>
        <v>0</v>
      </c>
      <c r="E14" s="9">
        <f>[6]Total!E15</f>
        <v>0</v>
      </c>
      <c r="F14" s="9">
        <f>[6]Total!F15</f>
        <v>0</v>
      </c>
      <c r="G14" s="9">
        <f>[6]Total!G15</f>
        <v>0</v>
      </c>
      <c r="H14" s="9">
        <f>[6]Total!H15</f>
        <v>0</v>
      </c>
      <c r="I14" s="9">
        <f>[6]Total!I15</f>
        <v>0</v>
      </c>
      <c r="J14" s="9">
        <f>[6]Total!J15</f>
        <v>0</v>
      </c>
      <c r="K14" s="9">
        <f>[6]Total!K15</f>
        <v>0</v>
      </c>
      <c r="L14" s="9">
        <f>[6]Total!L15</f>
        <v>0</v>
      </c>
      <c r="M14" s="9">
        <f>[6]Total!M15</f>
        <v>0</v>
      </c>
      <c r="N14" s="9">
        <f>[6]Total!N15</f>
        <v>0</v>
      </c>
      <c r="O14" s="9">
        <f>[6]Total!O15</f>
        <v>0</v>
      </c>
      <c r="P14" s="9">
        <f t="shared" si="0"/>
        <v>0</v>
      </c>
    </row>
    <row r="15" spans="1:17" ht="12.75" customHeight="1" x14ac:dyDescent="0.3">
      <c r="A15" s="8" t="s">
        <v>28</v>
      </c>
      <c r="B15" s="9">
        <f>[6]Total!B16</f>
        <v>0</v>
      </c>
      <c r="C15" s="9">
        <f>[6]Total!C16</f>
        <v>0</v>
      </c>
      <c r="D15" s="9">
        <f>[6]Total!D16</f>
        <v>0</v>
      </c>
      <c r="E15" s="9">
        <f>[6]Total!E16</f>
        <v>0</v>
      </c>
      <c r="F15" s="9">
        <f>[6]Total!F16</f>
        <v>0</v>
      </c>
      <c r="G15" s="9">
        <f>[6]Total!G16</f>
        <v>0</v>
      </c>
      <c r="H15" s="9">
        <f>[6]Total!H16</f>
        <v>0</v>
      </c>
      <c r="I15" s="9">
        <f>[6]Total!I16</f>
        <v>0</v>
      </c>
      <c r="J15" s="9">
        <f>[6]Total!J16</f>
        <v>0</v>
      </c>
      <c r="K15" s="9">
        <f>[6]Total!K16</f>
        <v>0</v>
      </c>
      <c r="L15" s="9">
        <f>[6]Total!L16</f>
        <v>0</v>
      </c>
      <c r="M15" s="9">
        <f>[6]Total!M16</f>
        <v>0</v>
      </c>
      <c r="N15" s="9">
        <f>[6]Total!N16</f>
        <v>0</v>
      </c>
      <c r="O15" s="9">
        <f>[6]Total!O16</f>
        <v>0</v>
      </c>
      <c r="P15" s="9">
        <f t="shared" si="0"/>
        <v>0</v>
      </c>
    </row>
    <row r="16" spans="1:17" ht="12.75" customHeight="1" thickBot="1" x14ac:dyDescent="0.35">
      <c r="A16" s="8" t="s">
        <v>29</v>
      </c>
      <c r="B16" s="58">
        <f>[6]Total!B17</f>
        <v>10867.96</v>
      </c>
      <c r="C16" s="58">
        <f>[6]Total!C17</f>
        <v>18092.63</v>
      </c>
      <c r="D16" s="58">
        <f>[6]Total!D17</f>
        <v>59971.820000000007</v>
      </c>
      <c r="E16" s="58">
        <f>[6]Total!E17</f>
        <v>69938.87</v>
      </c>
      <c r="F16" s="58">
        <f>[6]Total!F17</f>
        <v>83557.53</v>
      </c>
      <c r="G16" s="58">
        <f>[6]Total!G17</f>
        <v>21073</v>
      </c>
      <c r="H16" s="58">
        <f>[6]Total!H17</f>
        <v>63007.21</v>
      </c>
      <c r="I16" s="58">
        <f>[6]Total!I17</f>
        <v>1780</v>
      </c>
      <c r="J16" s="58">
        <f>[6]Total!J17</f>
        <v>9643.94</v>
      </c>
      <c r="K16" s="58">
        <f>[6]Total!K17</f>
        <v>7720</v>
      </c>
      <c r="L16" s="58">
        <f>[6]Total!L17</f>
        <v>480</v>
      </c>
      <c r="M16" s="58">
        <f>[6]Total!M17</f>
        <v>2460</v>
      </c>
      <c r="N16" s="58">
        <f>[6]Total!N17</f>
        <v>348592.96</v>
      </c>
      <c r="O16" s="58">
        <f>[6]Total!O17</f>
        <v>352058.02</v>
      </c>
      <c r="P16" s="58">
        <f>SUM(P6:P15)</f>
        <v>-3465.0599999999977</v>
      </c>
      <c r="Q16" s="10"/>
    </row>
    <row r="17" spans="1:16" ht="12.75" customHeight="1" x14ac:dyDescent="0.3">
      <c r="B17" s="9">
        <f>[6]Total!B18</f>
        <v>0</v>
      </c>
      <c r="C17" s="9">
        <f>[6]Total!C18</f>
        <v>0</v>
      </c>
      <c r="D17" s="9">
        <f>[6]Total!D18</f>
        <v>0</v>
      </c>
      <c r="E17" s="9">
        <f>[6]Total!E18</f>
        <v>0</v>
      </c>
      <c r="F17" s="9">
        <f>[6]Total!F18</f>
        <v>0</v>
      </c>
      <c r="G17" s="9">
        <f>[6]Total!G18</f>
        <v>0</v>
      </c>
      <c r="H17" s="9">
        <f>[6]Total!H18</f>
        <v>0</v>
      </c>
      <c r="I17" s="9">
        <f>[6]Total!I18</f>
        <v>0</v>
      </c>
      <c r="J17" s="9">
        <f>[6]Total!J18</f>
        <v>0</v>
      </c>
      <c r="K17" s="9">
        <f>[6]Total!K18</f>
        <v>0</v>
      </c>
      <c r="L17" s="9">
        <f>[6]Total!L18</f>
        <v>0</v>
      </c>
      <c r="M17" s="9">
        <f>[6]Total!M18</f>
        <v>0</v>
      </c>
      <c r="N17" s="9">
        <f>[6]Total!N18</f>
        <v>0</v>
      </c>
      <c r="O17" s="9">
        <f>[6]Total!O18</f>
        <v>0</v>
      </c>
      <c r="P17" s="9">
        <f>[7]General!P18+'[7]Teacher Grants'!P18+'[7]Golden Apple'!P17</f>
        <v>0</v>
      </c>
    </row>
    <row r="18" spans="1:16" ht="12.75" customHeight="1" x14ac:dyDescent="0.3">
      <c r="A18" s="8" t="s">
        <v>30</v>
      </c>
      <c r="B18" s="9">
        <f>[6]Total!B19</f>
        <v>0</v>
      </c>
      <c r="C18" s="9">
        <f>[6]Total!C19</f>
        <v>0</v>
      </c>
      <c r="D18" s="9">
        <f>[6]Total!D19</f>
        <v>0</v>
      </c>
      <c r="E18" s="9">
        <f>[6]Total!E19</f>
        <v>0</v>
      </c>
      <c r="F18" s="9">
        <f>[6]Total!F19</f>
        <v>0</v>
      </c>
      <c r="G18" s="9">
        <f>[6]Total!G19</f>
        <v>0</v>
      </c>
      <c r="H18" s="9">
        <f>[6]Total!H19</f>
        <v>0</v>
      </c>
      <c r="I18" s="9">
        <f>[6]Total!I19</f>
        <v>0</v>
      </c>
      <c r="J18" s="9">
        <f>[6]Total!J19</f>
        <v>0</v>
      </c>
      <c r="K18" s="9">
        <f>[6]Total!K19</f>
        <v>0</v>
      </c>
      <c r="L18" s="9">
        <f>[6]Total!L19</f>
        <v>0</v>
      </c>
      <c r="M18" s="9">
        <f>[6]Total!M19</f>
        <v>0</v>
      </c>
      <c r="N18" s="9">
        <f>[6]Total!N19</f>
        <v>0</v>
      </c>
      <c r="O18" s="9">
        <f>[6]Total!O19</f>
        <v>0</v>
      </c>
      <c r="P18" s="9">
        <f>[7]General!P19+'[7]Teacher Grants'!P19+'[7]Golden Apple'!P18</f>
        <v>0</v>
      </c>
    </row>
    <row r="19" spans="1:16" ht="12.75" customHeight="1" x14ac:dyDescent="0.3">
      <c r="A19" s="8" t="s">
        <v>31</v>
      </c>
      <c r="B19" s="9">
        <f>[6]Total!B20</f>
        <v>27159.333333333336</v>
      </c>
      <c r="C19" s="9">
        <f>[6]Total!C20</f>
        <v>27159.333333333336</v>
      </c>
      <c r="D19" s="9">
        <f>[6]Total!D20</f>
        <v>27159.333333333336</v>
      </c>
      <c r="E19" s="9">
        <f>[6]Total!E20</f>
        <v>27159.333333333336</v>
      </c>
      <c r="F19" s="9">
        <f>[6]Total!F20</f>
        <v>27159.333333333336</v>
      </c>
      <c r="G19" s="9">
        <f>[6]Total!G20</f>
        <v>27159.333333333336</v>
      </c>
      <c r="H19" s="9">
        <f>[6]Total!H20</f>
        <v>27159.333333333336</v>
      </c>
      <c r="I19" s="9">
        <f>[6]Total!I20</f>
        <v>27159.333333333336</v>
      </c>
      <c r="J19" s="9">
        <f>[6]Total!J20</f>
        <v>27159.333333333336</v>
      </c>
      <c r="K19" s="9">
        <f>[6]Total!K20</f>
        <v>27159.333333333336</v>
      </c>
      <c r="L19" s="9">
        <f>[6]Total!L20</f>
        <v>27159.333333333336</v>
      </c>
      <c r="M19" s="9">
        <f>[6]Total!M20</f>
        <v>27159.333333333336</v>
      </c>
      <c r="N19" s="9">
        <f>[6]Total!N20</f>
        <v>325912</v>
      </c>
      <c r="O19" s="9">
        <f>[6]Total!O20</f>
        <v>225904</v>
      </c>
      <c r="P19" s="9">
        <f>N19-O19</f>
        <v>100008</v>
      </c>
    </row>
    <row r="20" spans="1:16" ht="12.75" customHeight="1" x14ac:dyDescent="0.3">
      <c r="A20" s="8" t="s">
        <v>32</v>
      </c>
      <c r="B20" s="9">
        <f>[6]Total!B21</f>
        <v>0</v>
      </c>
      <c r="C20" s="9">
        <f>[6]Total!C21</f>
        <v>0</v>
      </c>
      <c r="D20" s="9">
        <f>[6]Total!D21</f>
        <v>0</v>
      </c>
      <c r="E20" s="9">
        <f>[6]Total!E21</f>
        <v>0</v>
      </c>
      <c r="F20" s="9">
        <f>[6]Total!F21</f>
        <v>0</v>
      </c>
      <c r="G20" s="9">
        <f>[6]Total!G21</f>
        <v>0</v>
      </c>
      <c r="H20" s="9">
        <f>[6]Total!H21</f>
        <v>0</v>
      </c>
      <c r="I20" s="9">
        <f>[6]Total!I21</f>
        <v>0</v>
      </c>
      <c r="J20" s="9">
        <f>[6]Total!J21</f>
        <v>0</v>
      </c>
      <c r="K20" s="9">
        <f>[6]Total!K21</f>
        <v>0</v>
      </c>
      <c r="L20" s="9">
        <f>[6]Total!L21</f>
        <v>0</v>
      </c>
      <c r="M20" s="9">
        <f>[6]Total!M21</f>
        <v>0</v>
      </c>
      <c r="N20" s="9">
        <f>[6]Total!N21</f>
        <v>0</v>
      </c>
      <c r="O20" s="9">
        <f>[6]Total!O21</f>
        <v>0</v>
      </c>
      <c r="P20" s="9">
        <f t="shared" ref="P20:P66" si="1">N20-O20</f>
        <v>0</v>
      </c>
    </row>
    <row r="21" spans="1:16" ht="12.75" customHeight="1" x14ac:dyDescent="0.3">
      <c r="A21" s="8" t="s">
        <v>33</v>
      </c>
      <c r="B21" s="9">
        <f>[6]Total!B22</f>
        <v>2354.7142000000003</v>
      </c>
      <c r="C21" s="9">
        <f>[6]Total!C22</f>
        <v>2354.7142000000003</v>
      </c>
      <c r="D21" s="9">
        <f>[6]Total!D22</f>
        <v>2354.7142000000003</v>
      </c>
      <c r="E21" s="9">
        <f>[6]Total!E22</f>
        <v>2354.7142000000003</v>
      </c>
      <c r="F21" s="9">
        <f>[6]Total!F22</f>
        <v>2354.7142000000003</v>
      </c>
      <c r="G21" s="9">
        <f>[6]Total!G22</f>
        <v>2354.7142000000003</v>
      </c>
      <c r="H21" s="9">
        <f>[6]Total!H22</f>
        <v>2354.7142000000003</v>
      </c>
      <c r="I21" s="9">
        <f>[6]Total!I22</f>
        <v>2354.7142000000003</v>
      </c>
      <c r="J21" s="9">
        <f>[6]Total!J22</f>
        <v>2354.7142000000003</v>
      </c>
      <c r="K21" s="9">
        <f>[6]Total!K22</f>
        <v>2354.7142000000003</v>
      </c>
      <c r="L21" s="9">
        <f>[6]Total!L22</f>
        <v>2354.7142000000003</v>
      </c>
      <c r="M21" s="9">
        <f>[6]Total!M22</f>
        <v>2354.7142000000003</v>
      </c>
      <c r="N21" s="9">
        <f>[6]Total!N22</f>
        <v>28256.570400000011</v>
      </c>
      <c r="O21" s="9">
        <f>[6]Total!O22</f>
        <v>18943</v>
      </c>
      <c r="P21" s="9">
        <f t="shared" si="1"/>
        <v>9313.5704000000114</v>
      </c>
    </row>
    <row r="22" spans="1:16" ht="12.75" customHeight="1" x14ac:dyDescent="0.3">
      <c r="A22" s="8" t="s">
        <v>34</v>
      </c>
      <c r="B22" s="9">
        <f>[6]Total!B23</f>
        <v>3709.4107035870779</v>
      </c>
      <c r="C22" s="9">
        <f>[6]Total!C23</f>
        <v>3709.4107035870779</v>
      </c>
      <c r="D22" s="9">
        <f>[6]Total!D23</f>
        <v>3709.4107035870779</v>
      </c>
      <c r="E22" s="9">
        <f>[6]Total!E23</f>
        <v>3709.4107035870779</v>
      </c>
      <c r="F22" s="9">
        <f>[6]Total!F23</f>
        <v>3709.4107035870779</v>
      </c>
      <c r="G22" s="9">
        <f>[6]Total!G23</f>
        <v>3709.4107035870779</v>
      </c>
      <c r="H22" s="9">
        <f>[6]Total!H23</f>
        <v>3709.4107035870779</v>
      </c>
      <c r="I22" s="9">
        <f>[6]Total!I23</f>
        <v>3709.4107035870779</v>
      </c>
      <c r="J22" s="9">
        <f>[6]Total!J23</f>
        <v>3709.4107035870779</v>
      </c>
      <c r="K22" s="9">
        <f>[6]Total!K23</f>
        <v>3709.4107035870779</v>
      </c>
      <c r="L22" s="9">
        <f>[6]Total!L23</f>
        <v>3709.4107035870779</v>
      </c>
      <c r="M22" s="9">
        <f>[6]Total!M23</f>
        <v>3709.4107035870779</v>
      </c>
      <c r="N22" s="9">
        <f>[6]Total!N23</f>
        <v>44512.928443044926</v>
      </c>
      <c r="O22" s="9">
        <f>[6]Total!O23</f>
        <v>30950</v>
      </c>
      <c r="P22" s="9">
        <f t="shared" si="1"/>
        <v>13562.928443044926</v>
      </c>
    </row>
    <row r="23" spans="1:16" ht="12.75" customHeight="1" x14ac:dyDescent="0.3">
      <c r="A23" s="8" t="s">
        <v>35</v>
      </c>
      <c r="B23" s="9">
        <f>[6]Total!B24</f>
        <v>0</v>
      </c>
      <c r="C23" s="9">
        <f>[6]Total!C24</f>
        <v>0</v>
      </c>
      <c r="D23" s="9">
        <f>[6]Total!D24</f>
        <v>0</v>
      </c>
      <c r="E23" s="9">
        <f>[6]Total!E24</f>
        <v>0</v>
      </c>
      <c r="F23" s="9">
        <f>[6]Total!F24</f>
        <v>0</v>
      </c>
      <c r="G23" s="9">
        <f>[6]Total!G24</f>
        <v>0</v>
      </c>
      <c r="H23" s="9">
        <f>[6]Total!H24</f>
        <v>0</v>
      </c>
      <c r="I23" s="9">
        <f>[6]Total!I24</f>
        <v>0</v>
      </c>
      <c r="J23" s="9">
        <f>[6]Total!J24</f>
        <v>0</v>
      </c>
      <c r="K23" s="9">
        <f>[6]Total!K24</f>
        <v>0</v>
      </c>
      <c r="L23" s="9">
        <f>[6]Total!L24</f>
        <v>0</v>
      </c>
      <c r="M23" s="9">
        <f>[6]Total!M24</f>
        <v>0</v>
      </c>
      <c r="N23" s="9">
        <f>[6]Total!N24</f>
        <v>0</v>
      </c>
      <c r="O23" s="9">
        <f>[6]Total!O24</f>
        <v>0</v>
      </c>
      <c r="P23" s="9">
        <f t="shared" si="1"/>
        <v>0</v>
      </c>
    </row>
    <row r="24" spans="1:16" ht="12.75" customHeight="1" x14ac:dyDescent="0.3">
      <c r="A24" s="8" t="s">
        <v>36</v>
      </c>
      <c r="B24" s="9">
        <f>[6]Total!B25</f>
        <v>0</v>
      </c>
      <c r="C24" s="9">
        <f>[6]Total!C25</f>
        <v>0</v>
      </c>
      <c r="D24" s="9">
        <f>[6]Total!D25</f>
        <v>0</v>
      </c>
      <c r="E24" s="9">
        <f>[6]Total!E25</f>
        <v>0</v>
      </c>
      <c r="F24" s="9">
        <f>[6]Total!F25</f>
        <v>0</v>
      </c>
      <c r="G24" s="9">
        <f>[6]Total!G25</f>
        <v>0</v>
      </c>
      <c r="H24" s="9">
        <f>[6]Total!H25</f>
        <v>0</v>
      </c>
      <c r="I24" s="9">
        <f>[6]Total!I25</f>
        <v>0</v>
      </c>
      <c r="J24" s="9">
        <f>[6]Total!J25</f>
        <v>0</v>
      </c>
      <c r="K24" s="9">
        <f>[6]Total!K25</f>
        <v>0</v>
      </c>
      <c r="L24" s="9">
        <f>[6]Total!L25</f>
        <v>0</v>
      </c>
      <c r="M24" s="9">
        <f>[6]Total!M25</f>
        <v>0</v>
      </c>
      <c r="N24" s="9">
        <f>[6]Total!N25</f>
        <v>0</v>
      </c>
      <c r="O24" s="9">
        <f>[6]Total!O25</f>
        <v>0</v>
      </c>
      <c r="P24" s="9">
        <f t="shared" si="1"/>
        <v>0</v>
      </c>
    </row>
    <row r="25" spans="1:16" ht="12.75" customHeight="1" x14ac:dyDescent="0.3">
      <c r="A25" s="8" t="s">
        <v>37</v>
      </c>
      <c r="B25" s="9">
        <f>[6]Total!B26</f>
        <v>0</v>
      </c>
      <c r="C25" s="9">
        <f>[6]Total!C26</f>
        <v>0</v>
      </c>
      <c r="D25" s="9">
        <f>[6]Total!D26</f>
        <v>0</v>
      </c>
      <c r="E25" s="9">
        <f>[6]Total!E26</f>
        <v>0</v>
      </c>
      <c r="F25" s="9">
        <f>[6]Total!F26</f>
        <v>0</v>
      </c>
      <c r="G25" s="9">
        <f>[6]Total!G26</f>
        <v>0</v>
      </c>
      <c r="H25" s="9">
        <f>[6]Total!H26</f>
        <v>0</v>
      </c>
      <c r="I25" s="9">
        <f>[6]Total!I26</f>
        <v>0</v>
      </c>
      <c r="J25" s="9">
        <f>[6]Total!J26</f>
        <v>0</v>
      </c>
      <c r="K25" s="9">
        <f>[6]Total!K26</f>
        <v>0</v>
      </c>
      <c r="L25" s="9">
        <f>[6]Total!L26</f>
        <v>0</v>
      </c>
      <c r="M25" s="9">
        <f>[6]Total!M26</f>
        <v>0</v>
      </c>
      <c r="N25" s="9">
        <f>[6]Total!N26</f>
        <v>0</v>
      </c>
      <c r="O25" s="9">
        <f>[6]Total!O26</f>
        <v>0</v>
      </c>
      <c r="P25" s="9">
        <f t="shared" si="1"/>
        <v>0</v>
      </c>
    </row>
    <row r="26" spans="1:16" ht="12.75" customHeight="1" x14ac:dyDescent="0.3">
      <c r="A26" s="8" t="s">
        <v>38</v>
      </c>
      <c r="B26" s="9">
        <f>[6]Total!B27</f>
        <v>0</v>
      </c>
      <c r="C26" s="9">
        <f>[6]Total!C27</f>
        <v>0</v>
      </c>
      <c r="D26" s="9">
        <f>[6]Total!D27</f>
        <v>0</v>
      </c>
      <c r="E26" s="9">
        <f>[6]Total!E27</f>
        <v>0</v>
      </c>
      <c r="F26" s="9">
        <f>[6]Total!F27</f>
        <v>0</v>
      </c>
      <c r="G26" s="9">
        <f>[6]Total!G27</f>
        <v>0</v>
      </c>
      <c r="H26" s="9">
        <f>[6]Total!H27</f>
        <v>0</v>
      </c>
      <c r="I26" s="9">
        <f>[6]Total!I27</f>
        <v>0</v>
      </c>
      <c r="J26" s="9">
        <f>[6]Total!J27</f>
        <v>0</v>
      </c>
      <c r="K26" s="9">
        <f>[6]Total!K27</f>
        <v>0</v>
      </c>
      <c r="L26" s="9">
        <f>[6]Total!L27</f>
        <v>0</v>
      </c>
      <c r="M26" s="9">
        <f>[6]Total!M27</f>
        <v>0</v>
      </c>
      <c r="N26" s="9">
        <f>[6]Total!N27</f>
        <v>0</v>
      </c>
      <c r="O26" s="9">
        <f>[6]Total!O27</f>
        <v>0</v>
      </c>
      <c r="P26" s="9">
        <f t="shared" si="1"/>
        <v>0</v>
      </c>
    </row>
    <row r="27" spans="1:16" ht="12.75" customHeight="1" x14ac:dyDescent="0.3">
      <c r="A27" s="8" t="s">
        <v>39</v>
      </c>
      <c r="B27" s="9">
        <f>[6]Total!B28</f>
        <v>0</v>
      </c>
      <c r="C27" s="9">
        <f>[6]Total!C28</f>
        <v>0</v>
      </c>
      <c r="D27" s="9">
        <f>[6]Total!D28</f>
        <v>0</v>
      </c>
      <c r="E27" s="9">
        <f>[6]Total!E28</f>
        <v>0</v>
      </c>
      <c r="F27" s="9">
        <f>[6]Total!F28</f>
        <v>0</v>
      </c>
      <c r="G27" s="9">
        <f>[6]Total!G28</f>
        <v>0</v>
      </c>
      <c r="H27" s="9">
        <f>[6]Total!H28</f>
        <v>0</v>
      </c>
      <c r="I27" s="9">
        <f>[6]Total!I28</f>
        <v>0</v>
      </c>
      <c r="J27" s="9">
        <f>[6]Total!J28</f>
        <v>0</v>
      </c>
      <c r="K27" s="9">
        <f>[6]Total!K28</f>
        <v>0</v>
      </c>
      <c r="L27" s="9">
        <f>[6]Total!L28</f>
        <v>0</v>
      </c>
      <c r="M27" s="9">
        <f>[6]Total!M28</f>
        <v>0</v>
      </c>
      <c r="N27" s="9">
        <f>[6]Total!N28</f>
        <v>0</v>
      </c>
      <c r="O27" s="9">
        <f>[6]Total!O28</f>
        <v>0</v>
      </c>
      <c r="P27" s="9">
        <f t="shared" si="1"/>
        <v>0</v>
      </c>
    </row>
    <row r="28" spans="1:16" ht="12.75" customHeight="1" x14ac:dyDescent="0.3">
      <c r="A28" s="8" t="s">
        <v>40</v>
      </c>
      <c r="B28" s="9">
        <f>[6]Total!B29</f>
        <v>0</v>
      </c>
      <c r="C28" s="9">
        <f>[6]Total!C29</f>
        <v>0</v>
      </c>
      <c r="D28" s="9">
        <f>[6]Total!D29</f>
        <v>0</v>
      </c>
      <c r="E28" s="9">
        <f>[6]Total!E29</f>
        <v>0</v>
      </c>
      <c r="F28" s="9">
        <f>[6]Total!F29</f>
        <v>0</v>
      </c>
      <c r="G28" s="9">
        <f>[6]Total!G29</f>
        <v>0</v>
      </c>
      <c r="H28" s="9">
        <f>[6]Total!H29</f>
        <v>0</v>
      </c>
      <c r="I28" s="9">
        <f>[6]Total!I29</f>
        <v>0</v>
      </c>
      <c r="J28" s="9">
        <f>[6]Total!J29</f>
        <v>0</v>
      </c>
      <c r="K28" s="9">
        <f>[6]Total!K29</f>
        <v>0</v>
      </c>
      <c r="L28" s="9">
        <f>[6]Total!L29</f>
        <v>0</v>
      </c>
      <c r="M28" s="9">
        <f>[6]Total!M29</f>
        <v>0</v>
      </c>
      <c r="N28" s="9">
        <f>[6]Total!N29</f>
        <v>0</v>
      </c>
      <c r="O28" s="9">
        <f>[6]Total!O29</f>
        <v>0</v>
      </c>
      <c r="P28" s="9">
        <f t="shared" si="1"/>
        <v>0</v>
      </c>
    </row>
    <row r="29" spans="1:16" ht="12.75" customHeight="1" x14ac:dyDescent="0.3">
      <c r="A29" s="8" t="s">
        <v>41</v>
      </c>
      <c r="B29" s="9">
        <f>[6]Total!B30</f>
        <v>1500</v>
      </c>
      <c r="C29" s="9">
        <f>[6]Total!C30</f>
        <v>500</v>
      </c>
      <c r="D29" s="9">
        <f>[6]Total!D30</f>
        <v>250</v>
      </c>
      <c r="E29" s="9">
        <f>[6]Total!E30</f>
        <v>0</v>
      </c>
      <c r="F29" s="9">
        <f>[6]Total!F30</f>
        <v>0</v>
      </c>
      <c r="G29" s="9">
        <f>[6]Total!G30</f>
        <v>0</v>
      </c>
      <c r="H29" s="9">
        <f>[6]Total!H30</f>
        <v>0</v>
      </c>
      <c r="I29" s="9">
        <f>[6]Total!I30</f>
        <v>0</v>
      </c>
      <c r="J29" s="9">
        <f>[6]Total!J30</f>
        <v>0</v>
      </c>
      <c r="K29" s="9">
        <f>[6]Total!K30</f>
        <v>0</v>
      </c>
      <c r="L29" s="9">
        <f>[6]Total!L30</f>
        <v>0</v>
      </c>
      <c r="M29" s="9">
        <f>[6]Total!M30</f>
        <v>0</v>
      </c>
      <c r="N29" s="9">
        <f>[6]Total!N30</f>
        <v>2250</v>
      </c>
      <c r="O29" s="9">
        <f>[6]Total!O30</f>
        <v>2250</v>
      </c>
      <c r="P29" s="9">
        <f t="shared" si="1"/>
        <v>0</v>
      </c>
    </row>
    <row r="30" spans="1:16" ht="12.75" customHeight="1" x14ac:dyDescent="0.3">
      <c r="A30" s="8" t="s">
        <v>42</v>
      </c>
      <c r="B30" s="9">
        <f>[6]Total!B31</f>
        <v>0</v>
      </c>
      <c r="C30" s="9">
        <f>[6]Total!C31</f>
        <v>0</v>
      </c>
      <c r="D30" s="9">
        <f>[6]Total!D31</f>
        <v>0</v>
      </c>
      <c r="E30" s="9">
        <f>[6]Total!E31</f>
        <v>0</v>
      </c>
      <c r="F30" s="9">
        <f>[6]Total!F31</f>
        <v>0</v>
      </c>
      <c r="G30" s="9">
        <f>[6]Total!G31</f>
        <v>0</v>
      </c>
      <c r="H30" s="9">
        <f>[6]Total!H31</f>
        <v>0</v>
      </c>
      <c r="I30" s="9">
        <f>[6]Total!I31</f>
        <v>0</v>
      </c>
      <c r="J30" s="9">
        <f>[6]Total!J31</f>
        <v>0</v>
      </c>
      <c r="K30" s="9">
        <f>[6]Total!K31</f>
        <v>0</v>
      </c>
      <c r="L30" s="9">
        <f>[6]Total!L31</f>
        <v>2000</v>
      </c>
      <c r="M30" s="9">
        <f>[6]Total!M31</f>
        <v>0</v>
      </c>
      <c r="N30" s="9">
        <f>[6]Total!N31</f>
        <v>2000</v>
      </c>
      <c r="O30" s="9">
        <f>[6]Total!O31</f>
        <v>2000</v>
      </c>
      <c r="P30" s="9">
        <f t="shared" si="1"/>
        <v>0</v>
      </c>
    </row>
    <row r="31" spans="1:16" ht="12.75" customHeight="1" x14ac:dyDescent="0.3">
      <c r="A31" s="8" t="s">
        <v>43</v>
      </c>
      <c r="B31" s="9">
        <f>[6]Total!B32</f>
        <v>0</v>
      </c>
      <c r="C31" s="9">
        <f>[6]Total!C32</f>
        <v>0</v>
      </c>
      <c r="D31" s="9">
        <f>[6]Total!D32</f>
        <v>0</v>
      </c>
      <c r="E31" s="9">
        <f>[6]Total!E32</f>
        <v>0</v>
      </c>
      <c r="F31" s="9">
        <f>[6]Total!F32</f>
        <v>0</v>
      </c>
      <c r="G31" s="9">
        <f>[6]Total!G32</f>
        <v>0</v>
      </c>
      <c r="H31" s="9">
        <f>[6]Total!H32</f>
        <v>0</v>
      </c>
      <c r="I31" s="9">
        <f>[6]Total!I32</f>
        <v>0</v>
      </c>
      <c r="J31" s="9">
        <f>[6]Total!J32</f>
        <v>0</v>
      </c>
      <c r="K31" s="9">
        <f>[6]Total!K32</f>
        <v>0</v>
      </c>
      <c r="L31" s="9">
        <f>[6]Total!L32</f>
        <v>0</v>
      </c>
      <c r="M31" s="9">
        <f>[6]Total!M32</f>
        <v>0</v>
      </c>
      <c r="N31" s="9">
        <f>[6]Total!N32</f>
        <v>0</v>
      </c>
      <c r="O31" s="9">
        <f>[6]Total!O32</f>
        <v>0</v>
      </c>
      <c r="P31" s="9">
        <f t="shared" si="1"/>
        <v>0</v>
      </c>
    </row>
    <row r="32" spans="1:16" ht="12.75" customHeight="1" x14ac:dyDescent="0.3">
      <c r="A32" s="8" t="s">
        <v>44</v>
      </c>
      <c r="B32" s="9">
        <f>[6]Total!B33</f>
        <v>0</v>
      </c>
      <c r="C32" s="9">
        <f>[6]Total!C33</f>
        <v>2512.5</v>
      </c>
      <c r="D32" s="9">
        <f>[6]Total!D33</f>
        <v>0</v>
      </c>
      <c r="E32" s="9">
        <f>[6]Total!E33</f>
        <v>0</v>
      </c>
      <c r="F32" s="9">
        <f>[6]Total!F33</f>
        <v>0</v>
      </c>
      <c r="G32" s="9">
        <f>[6]Total!G33</f>
        <v>0</v>
      </c>
      <c r="H32" s="9">
        <f>[6]Total!H33</f>
        <v>0</v>
      </c>
      <c r="I32" s="9">
        <f>[6]Total!I33</f>
        <v>0</v>
      </c>
      <c r="J32" s="9">
        <f>[6]Total!J33</f>
        <v>0</v>
      </c>
      <c r="K32" s="9">
        <f>[6]Total!K33</f>
        <v>0</v>
      </c>
      <c r="L32" s="9">
        <f>[6]Total!L33</f>
        <v>4500</v>
      </c>
      <c r="M32" s="9">
        <f>[6]Total!M33</f>
        <v>3850</v>
      </c>
      <c r="N32" s="9">
        <f>[6]Total!N33</f>
        <v>10862.5</v>
      </c>
      <c r="O32" s="9">
        <f>[6]Total!O33</f>
        <v>10862.5</v>
      </c>
      <c r="P32" s="9">
        <f t="shared" si="1"/>
        <v>0</v>
      </c>
    </row>
    <row r="33" spans="1:16" ht="12.75" customHeight="1" x14ac:dyDescent="0.3">
      <c r="A33" s="8" t="s">
        <v>45</v>
      </c>
      <c r="B33" s="9">
        <f>[6]Total!B34</f>
        <v>0</v>
      </c>
      <c r="C33" s="9">
        <f>[6]Total!C34</f>
        <v>0</v>
      </c>
      <c r="D33" s="9">
        <f>[6]Total!D34</f>
        <v>0</v>
      </c>
      <c r="E33" s="9">
        <f>[6]Total!E34</f>
        <v>0</v>
      </c>
      <c r="F33" s="9">
        <f>[6]Total!F34</f>
        <v>0</v>
      </c>
      <c r="G33" s="9">
        <f>[6]Total!G34</f>
        <v>0</v>
      </c>
      <c r="H33" s="9">
        <f>[6]Total!H34</f>
        <v>0</v>
      </c>
      <c r="I33" s="9">
        <f>[6]Total!I34</f>
        <v>0</v>
      </c>
      <c r="J33" s="9">
        <f>[6]Total!J34</f>
        <v>0</v>
      </c>
      <c r="K33" s="9">
        <f>[6]Total!K34</f>
        <v>0</v>
      </c>
      <c r="L33" s="9">
        <f>[6]Total!L34</f>
        <v>0</v>
      </c>
      <c r="M33" s="9">
        <f>[6]Total!M34</f>
        <v>0</v>
      </c>
      <c r="N33" s="9">
        <f>[6]Total!N34</f>
        <v>0</v>
      </c>
      <c r="O33" s="9">
        <f>[6]Total!O34</f>
        <v>0</v>
      </c>
      <c r="P33" s="9">
        <f t="shared" si="1"/>
        <v>0</v>
      </c>
    </row>
    <row r="34" spans="1:16" ht="12.75" customHeight="1" x14ac:dyDescent="0.3">
      <c r="A34" s="8" t="s">
        <v>46</v>
      </c>
      <c r="B34" s="9">
        <f>[6]Total!B35</f>
        <v>0</v>
      </c>
      <c r="C34" s="9">
        <f>[6]Total!C35</f>
        <v>0</v>
      </c>
      <c r="D34" s="9">
        <f>[6]Total!D35</f>
        <v>0</v>
      </c>
      <c r="E34" s="9">
        <f>[6]Total!E35</f>
        <v>0</v>
      </c>
      <c r="F34" s="9">
        <f>[6]Total!F35</f>
        <v>0</v>
      </c>
      <c r="G34" s="9">
        <f>[6]Total!G35</f>
        <v>0</v>
      </c>
      <c r="H34" s="9">
        <f>[6]Total!H35</f>
        <v>12325</v>
      </c>
      <c r="I34" s="9">
        <f>[6]Total!I35</f>
        <v>0</v>
      </c>
      <c r="J34" s="9">
        <f>[6]Total!J35</f>
        <v>0</v>
      </c>
      <c r="K34" s="9">
        <f>[6]Total!K35</f>
        <v>0</v>
      </c>
      <c r="L34" s="9">
        <f>[6]Total!L35</f>
        <v>0</v>
      </c>
      <c r="M34" s="9">
        <f>[6]Total!M35</f>
        <v>0</v>
      </c>
      <c r="N34" s="9">
        <f>[6]Total!N35</f>
        <v>12325</v>
      </c>
      <c r="O34" s="9">
        <f>[6]Total!O35</f>
        <v>18000</v>
      </c>
      <c r="P34" s="9">
        <f t="shared" si="1"/>
        <v>-5675</v>
      </c>
    </row>
    <row r="35" spans="1:16" ht="12.75" customHeight="1" x14ac:dyDescent="0.3">
      <c r="A35" s="8" t="s">
        <v>47</v>
      </c>
      <c r="B35" s="9">
        <f>[6]Total!B36</f>
        <v>0</v>
      </c>
      <c r="C35" s="9">
        <f>[6]Total!C36</f>
        <v>0</v>
      </c>
      <c r="D35" s="9">
        <f>[6]Total!D36</f>
        <v>0</v>
      </c>
      <c r="E35" s="9">
        <f>[6]Total!E36</f>
        <v>0</v>
      </c>
      <c r="F35" s="9">
        <f>[6]Total!F36</f>
        <v>0</v>
      </c>
      <c r="G35" s="9">
        <f>[6]Total!G36</f>
        <v>0</v>
      </c>
      <c r="H35" s="9">
        <f>[6]Total!H36</f>
        <v>0</v>
      </c>
      <c r="I35" s="9">
        <f>[6]Total!I36</f>
        <v>0</v>
      </c>
      <c r="J35" s="9">
        <f>[6]Total!J36</f>
        <v>0</v>
      </c>
      <c r="K35" s="9">
        <f>[6]Total!K36</f>
        <v>0</v>
      </c>
      <c r="L35" s="9">
        <f>[6]Total!L36</f>
        <v>0</v>
      </c>
      <c r="M35" s="9">
        <f>[6]Total!M36</f>
        <v>0</v>
      </c>
      <c r="N35" s="9">
        <f>[6]Total!N36</f>
        <v>0</v>
      </c>
      <c r="O35" s="9">
        <f>[6]Total!O36</f>
        <v>0</v>
      </c>
      <c r="P35" s="9">
        <f t="shared" si="1"/>
        <v>0</v>
      </c>
    </row>
    <row r="36" spans="1:16" ht="12.75" customHeight="1" x14ac:dyDescent="0.3">
      <c r="A36" s="8" t="s">
        <v>48</v>
      </c>
      <c r="B36" s="9">
        <f>[6]Total!B37</f>
        <v>0</v>
      </c>
      <c r="C36" s="9">
        <f>[6]Total!C37</f>
        <v>0</v>
      </c>
      <c r="D36" s="9">
        <f>[6]Total!D37</f>
        <v>0</v>
      </c>
      <c r="E36" s="9">
        <f>[6]Total!E37</f>
        <v>0</v>
      </c>
      <c r="F36" s="9">
        <f>[6]Total!F37</f>
        <v>0</v>
      </c>
      <c r="G36" s="9">
        <f>[6]Total!G37</f>
        <v>0</v>
      </c>
      <c r="H36" s="9">
        <f>[6]Total!H37</f>
        <v>0</v>
      </c>
      <c r="I36" s="9">
        <f>[6]Total!I37</f>
        <v>0</v>
      </c>
      <c r="J36" s="9">
        <f>[6]Total!J37</f>
        <v>0</v>
      </c>
      <c r="K36" s="9">
        <f>[6]Total!K37</f>
        <v>0</v>
      </c>
      <c r="L36" s="9">
        <f>[6]Total!L37</f>
        <v>0</v>
      </c>
      <c r="M36" s="9">
        <f>[6]Total!M37</f>
        <v>0</v>
      </c>
      <c r="N36" s="9">
        <f>[6]Total!N37</f>
        <v>0</v>
      </c>
      <c r="O36" s="9">
        <f>[6]Total!O37</f>
        <v>0</v>
      </c>
      <c r="P36" s="9">
        <f t="shared" si="1"/>
        <v>0</v>
      </c>
    </row>
    <row r="37" spans="1:16" ht="12.75" customHeight="1" x14ac:dyDescent="0.3">
      <c r="A37" s="8" t="s">
        <v>49</v>
      </c>
      <c r="B37" s="9">
        <f>[6]Total!B38</f>
        <v>0</v>
      </c>
      <c r="C37" s="9">
        <f>[6]Total!C38</f>
        <v>0</v>
      </c>
      <c r="D37" s="9">
        <f>[6]Total!D38</f>
        <v>0</v>
      </c>
      <c r="E37" s="9">
        <f>[6]Total!E38</f>
        <v>0</v>
      </c>
      <c r="F37" s="9">
        <f>[6]Total!F38</f>
        <v>0</v>
      </c>
      <c r="G37" s="9">
        <f>[6]Total!G38</f>
        <v>0</v>
      </c>
      <c r="H37" s="9">
        <f>[6]Total!H38</f>
        <v>0</v>
      </c>
      <c r="I37" s="9">
        <f>[6]Total!I38</f>
        <v>0</v>
      </c>
      <c r="J37" s="9">
        <f>[6]Total!J38</f>
        <v>0</v>
      </c>
      <c r="K37" s="9">
        <f>[6]Total!K38</f>
        <v>0</v>
      </c>
      <c r="L37" s="9">
        <f>[6]Total!L38</f>
        <v>0</v>
      </c>
      <c r="M37" s="9">
        <f>[6]Total!M38</f>
        <v>0</v>
      </c>
      <c r="N37" s="9">
        <f>[6]Total!N38</f>
        <v>0</v>
      </c>
      <c r="O37" s="9">
        <f>[6]Total!O38</f>
        <v>0</v>
      </c>
      <c r="P37" s="9">
        <f t="shared" si="1"/>
        <v>0</v>
      </c>
    </row>
    <row r="38" spans="1:16" ht="12.75" customHeight="1" x14ac:dyDescent="0.3">
      <c r="A38" s="8" t="s">
        <v>50</v>
      </c>
      <c r="B38" s="9">
        <f>[6]Total!B39</f>
        <v>0</v>
      </c>
      <c r="C38" s="9">
        <f>[6]Total!C39</f>
        <v>0</v>
      </c>
      <c r="D38" s="9">
        <f>[6]Total!D39</f>
        <v>0</v>
      </c>
      <c r="E38" s="9">
        <f>[6]Total!E39</f>
        <v>0</v>
      </c>
      <c r="F38" s="9">
        <f>[6]Total!F39</f>
        <v>0</v>
      </c>
      <c r="G38" s="9">
        <f>[6]Total!G39</f>
        <v>0</v>
      </c>
      <c r="H38" s="9">
        <f>[6]Total!H39</f>
        <v>0</v>
      </c>
      <c r="I38" s="9">
        <f>[6]Total!I39</f>
        <v>0</v>
      </c>
      <c r="J38" s="9">
        <f>[6]Total!J39</f>
        <v>0</v>
      </c>
      <c r="K38" s="9">
        <f>[6]Total!K39</f>
        <v>0</v>
      </c>
      <c r="L38" s="9">
        <f>[6]Total!L39</f>
        <v>0</v>
      </c>
      <c r="M38" s="9">
        <f>[6]Total!M39</f>
        <v>0</v>
      </c>
      <c r="N38" s="9">
        <f>[6]Total!N39</f>
        <v>0</v>
      </c>
      <c r="O38" s="9">
        <f>[6]Total!O39</f>
        <v>0</v>
      </c>
      <c r="P38" s="9">
        <f t="shared" si="1"/>
        <v>0</v>
      </c>
    </row>
    <row r="39" spans="1:16" ht="12.75" customHeight="1" x14ac:dyDescent="0.3">
      <c r="A39" s="8" t="s">
        <v>51</v>
      </c>
      <c r="B39" s="9">
        <f>[6]Total!B40</f>
        <v>0</v>
      </c>
      <c r="C39" s="9">
        <f>[6]Total!C40</f>
        <v>0</v>
      </c>
      <c r="D39" s="9">
        <f>[6]Total!D40</f>
        <v>0</v>
      </c>
      <c r="E39" s="9">
        <f>[6]Total!E40</f>
        <v>0</v>
      </c>
      <c r="F39" s="9">
        <f>[6]Total!F40</f>
        <v>0</v>
      </c>
      <c r="G39" s="9">
        <f>[6]Total!G40</f>
        <v>0</v>
      </c>
      <c r="H39" s="9">
        <f>[6]Total!H40</f>
        <v>0</v>
      </c>
      <c r="I39" s="9">
        <f>[6]Total!I40</f>
        <v>0</v>
      </c>
      <c r="J39" s="9">
        <f>[6]Total!J40</f>
        <v>0</v>
      </c>
      <c r="K39" s="9">
        <f>[6]Total!K40</f>
        <v>0</v>
      </c>
      <c r="L39" s="9">
        <f>[6]Total!L40</f>
        <v>0</v>
      </c>
      <c r="M39" s="9">
        <f>[6]Total!M40</f>
        <v>0</v>
      </c>
      <c r="N39" s="9">
        <f>[6]Total!N40</f>
        <v>0</v>
      </c>
      <c r="O39" s="9">
        <f>[6]Total!O40</f>
        <v>0</v>
      </c>
      <c r="P39" s="9">
        <f t="shared" si="1"/>
        <v>0</v>
      </c>
    </row>
    <row r="40" spans="1:16" ht="12.75" customHeight="1" x14ac:dyDescent="0.3">
      <c r="A40" s="8" t="s">
        <v>52</v>
      </c>
      <c r="B40" s="9">
        <f>[6]Total!B41</f>
        <v>0</v>
      </c>
      <c r="C40" s="9">
        <f>[6]Total!C41</f>
        <v>0</v>
      </c>
      <c r="D40" s="9">
        <f>[6]Total!D41</f>
        <v>0</v>
      </c>
      <c r="E40" s="9">
        <f>[6]Total!E41</f>
        <v>0</v>
      </c>
      <c r="F40" s="9">
        <f>[6]Total!F41</f>
        <v>0</v>
      </c>
      <c r="G40" s="9">
        <f>[6]Total!G41</f>
        <v>0</v>
      </c>
      <c r="H40" s="9">
        <f>[6]Total!H41</f>
        <v>0</v>
      </c>
      <c r="I40" s="9">
        <f>[6]Total!I41</f>
        <v>0</v>
      </c>
      <c r="J40" s="9">
        <f>[6]Total!J41</f>
        <v>0</v>
      </c>
      <c r="K40" s="9">
        <f>[6]Total!K41</f>
        <v>0</v>
      </c>
      <c r="L40" s="9">
        <f>[6]Total!L41</f>
        <v>0</v>
      </c>
      <c r="M40" s="9">
        <f>[6]Total!M41</f>
        <v>0</v>
      </c>
      <c r="N40" s="9">
        <f>[6]Total!N41</f>
        <v>0</v>
      </c>
      <c r="O40" s="9">
        <f>[6]Total!O41</f>
        <v>0</v>
      </c>
      <c r="P40" s="9">
        <f t="shared" si="1"/>
        <v>0</v>
      </c>
    </row>
    <row r="41" spans="1:16" ht="12.75" customHeight="1" x14ac:dyDescent="0.3">
      <c r="A41" s="8" t="s">
        <v>53</v>
      </c>
      <c r="B41" s="9">
        <f>[6]Total!B42</f>
        <v>0</v>
      </c>
      <c r="C41" s="9">
        <f>[6]Total!C42</f>
        <v>0</v>
      </c>
      <c r="D41" s="9">
        <f>[6]Total!D42</f>
        <v>0</v>
      </c>
      <c r="E41" s="9">
        <f>[6]Total!E42</f>
        <v>0</v>
      </c>
      <c r="F41" s="9">
        <f>[6]Total!F42</f>
        <v>0</v>
      </c>
      <c r="G41" s="9">
        <f>[6]Total!G42</f>
        <v>0</v>
      </c>
      <c r="H41" s="9">
        <f>[6]Total!H42</f>
        <v>0</v>
      </c>
      <c r="I41" s="9">
        <f>[6]Total!I42</f>
        <v>0</v>
      </c>
      <c r="J41" s="9">
        <f>[6]Total!J42</f>
        <v>0</v>
      </c>
      <c r="K41" s="9">
        <f>[6]Total!K42</f>
        <v>0</v>
      </c>
      <c r="L41" s="9">
        <f>[6]Total!L42</f>
        <v>0</v>
      </c>
      <c r="M41" s="9">
        <f>[6]Total!M42</f>
        <v>0</v>
      </c>
      <c r="N41" s="9">
        <f>[6]Total!N42</f>
        <v>0</v>
      </c>
      <c r="O41" s="9">
        <f>[6]Total!O42</f>
        <v>0</v>
      </c>
      <c r="P41" s="9">
        <f t="shared" si="1"/>
        <v>0</v>
      </c>
    </row>
    <row r="42" spans="1:16" ht="12.75" customHeight="1" x14ac:dyDescent="0.3">
      <c r="A42" s="8" t="s">
        <v>54</v>
      </c>
      <c r="B42" s="9">
        <f>[6]Total!B43</f>
        <v>0</v>
      </c>
      <c r="C42" s="9">
        <f>[6]Total!C43</f>
        <v>0</v>
      </c>
      <c r="D42" s="9">
        <f>[6]Total!D43</f>
        <v>0</v>
      </c>
      <c r="E42" s="9">
        <f>[6]Total!E43</f>
        <v>0</v>
      </c>
      <c r="F42" s="9">
        <f>[6]Total!F43</f>
        <v>0</v>
      </c>
      <c r="G42" s="9">
        <f>[6]Total!G43</f>
        <v>0</v>
      </c>
      <c r="H42" s="9">
        <f>[6]Total!H43</f>
        <v>0</v>
      </c>
      <c r="I42" s="9">
        <f>[6]Total!I43</f>
        <v>0</v>
      </c>
      <c r="J42" s="9">
        <f>[6]Total!J43</f>
        <v>0</v>
      </c>
      <c r="K42" s="9">
        <f>[6]Total!K43</f>
        <v>0</v>
      </c>
      <c r="L42" s="9">
        <f>[6]Total!L43</f>
        <v>0</v>
      </c>
      <c r="M42" s="9">
        <f>[6]Total!M43</f>
        <v>0</v>
      </c>
      <c r="N42" s="9">
        <f>[6]Total!N43</f>
        <v>0</v>
      </c>
      <c r="O42" s="9">
        <f>[6]Total!O43</f>
        <v>0</v>
      </c>
      <c r="P42" s="9">
        <f t="shared" si="1"/>
        <v>0</v>
      </c>
    </row>
    <row r="43" spans="1:16" ht="12.75" customHeight="1" x14ac:dyDescent="0.3">
      <c r="A43" s="8" t="s">
        <v>55</v>
      </c>
      <c r="B43" s="9">
        <f>[6]Total!B44</f>
        <v>0</v>
      </c>
      <c r="C43" s="9">
        <f>[6]Total!C44</f>
        <v>1500</v>
      </c>
      <c r="D43" s="9">
        <f>[6]Total!D44</f>
        <v>0</v>
      </c>
      <c r="E43" s="9">
        <f>[6]Total!E44</f>
        <v>0</v>
      </c>
      <c r="F43" s="9">
        <f>[6]Total!F44</f>
        <v>0</v>
      </c>
      <c r="G43" s="9">
        <f>[6]Total!G44</f>
        <v>0</v>
      </c>
      <c r="H43" s="9">
        <f>[6]Total!H44</f>
        <v>310.94</v>
      </c>
      <c r="I43" s="9">
        <f>[6]Total!I44</f>
        <v>0</v>
      </c>
      <c r="J43" s="9">
        <f>[6]Total!J44</f>
        <v>0</v>
      </c>
      <c r="K43" s="9">
        <f>[6]Total!K44</f>
        <v>500</v>
      </c>
      <c r="L43" s="9">
        <f>[6]Total!L44</f>
        <v>0</v>
      </c>
      <c r="M43" s="9">
        <f>[6]Total!M44</f>
        <v>0</v>
      </c>
      <c r="N43" s="9">
        <f>[6]Total!N44</f>
        <v>2310.94</v>
      </c>
      <c r="O43" s="9">
        <f>[6]Total!O44</f>
        <v>2311</v>
      </c>
      <c r="P43" s="9">
        <f t="shared" si="1"/>
        <v>-5.999999999994543E-2</v>
      </c>
    </row>
    <row r="44" spans="1:16" ht="12.75" customHeight="1" x14ac:dyDescent="0.3">
      <c r="A44" s="8" t="s">
        <v>56</v>
      </c>
      <c r="B44" s="9">
        <f>[6]Total!B45</f>
        <v>77.91</v>
      </c>
      <c r="C44" s="9">
        <f>[6]Total!C45</f>
        <v>279.68</v>
      </c>
      <c r="D44" s="9">
        <f>[6]Total!D45</f>
        <v>802.05</v>
      </c>
      <c r="E44" s="9">
        <f>[6]Total!E45</f>
        <v>95.03</v>
      </c>
      <c r="F44" s="9">
        <f>[6]Total!F45</f>
        <v>65.39</v>
      </c>
      <c r="G44" s="9">
        <f>[6]Total!G45</f>
        <v>81.849999999999994</v>
      </c>
      <c r="H44" s="9">
        <f>[6]Total!H45</f>
        <v>82.59</v>
      </c>
      <c r="I44" s="9">
        <f>[6]Total!I45</f>
        <v>60</v>
      </c>
      <c r="J44" s="9">
        <f>[6]Total!J45</f>
        <v>60</v>
      </c>
      <c r="K44" s="9">
        <f>[6]Total!K45</f>
        <v>60</v>
      </c>
      <c r="L44" s="9">
        <f>[6]Total!L45</f>
        <v>60</v>
      </c>
      <c r="M44" s="9">
        <f>[6]Total!M45</f>
        <v>60</v>
      </c>
      <c r="N44" s="9">
        <f>[6]Total!N45</f>
        <v>1784.4999999999998</v>
      </c>
      <c r="O44" s="9">
        <f>[6]Total!O45</f>
        <v>1785</v>
      </c>
      <c r="P44" s="9">
        <f t="shared" si="1"/>
        <v>-0.50000000000022737</v>
      </c>
    </row>
    <row r="45" spans="1:16" ht="12.75" customHeight="1" x14ac:dyDescent="0.3">
      <c r="A45" s="8" t="s">
        <v>57</v>
      </c>
      <c r="B45" s="9">
        <f>[6]Total!B46</f>
        <v>0</v>
      </c>
      <c r="C45" s="9">
        <f>[6]Total!C46</f>
        <v>0</v>
      </c>
      <c r="D45" s="9">
        <f>[6]Total!D46</f>
        <v>0</v>
      </c>
      <c r="E45" s="9">
        <f>[6]Total!E46</f>
        <v>0</v>
      </c>
      <c r="F45" s="9">
        <f>[6]Total!F46</f>
        <v>0</v>
      </c>
      <c r="G45" s="9">
        <f>[6]Total!G46</f>
        <v>0</v>
      </c>
      <c r="H45" s="9">
        <f>[6]Total!H46</f>
        <v>0</v>
      </c>
      <c r="I45" s="9">
        <f>[6]Total!I46</f>
        <v>0</v>
      </c>
      <c r="J45" s="9">
        <f>[6]Total!J46</f>
        <v>0</v>
      </c>
      <c r="K45" s="9">
        <f>[6]Total!K46</f>
        <v>0</v>
      </c>
      <c r="L45" s="9">
        <f>[6]Total!L46</f>
        <v>0</v>
      </c>
      <c r="M45" s="9">
        <f>[6]Total!M46</f>
        <v>0</v>
      </c>
      <c r="N45" s="9">
        <f>[6]Total!N46</f>
        <v>0</v>
      </c>
      <c r="O45" s="9">
        <f>[6]Total!O46</f>
        <v>0</v>
      </c>
      <c r="P45" s="9">
        <f t="shared" si="1"/>
        <v>0</v>
      </c>
    </row>
    <row r="46" spans="1:16" ht="12.75" customHeight="1" x14ac:dyDescent="0.3">
      <c r="A46" s="8" t="s">
        <v>58</v>
      </c>
      <c r="B46" s="9">
        <f>[6]Total!B47</f>
        <v>0</v>
      </c>
      <c r="C46" s="9">
        <f>[6]Total!C47</f>
        <v>0</v>
      </c>
      <c r="D46" s="9">
        <f>[6]Total!D47</f>
        <v>0</v>
      </c>
      <c r="E46" s="9">
        <f>[6]Total!E47</f>
        <v>0</v>
      </c>
      <c r="F46" s="9">
        <f>[6]Total!F47</f>
        <v>0</v>
      </c>
      <c r="G46" s="9">
        <f>[6]Total!G47</f>
        <v>0</v>
      </c>
      <c r="H46" s="9">
        <f>[6]Total!H47</f>
        <v>0</v>
      </c>
      <c r="I46" s="9">
        <f>[6]Total!I47</f>
        <v>0</v>
      </c>
      <c r="J46" s="9">
        <f>[6]Total!J47</f>
        <v>0</v>
      </c>
      <c r="K46" s="9">
        <f>[6]Total!K47</f>
        <v>0</v>
      </c>
      <c r="L46" s="9">
        <f>[6]Total!L47</f>
        <v>0</v>
      </c>
      <c r="M46" s="9">
        <f>[6]Total!M47</f>
        <v>0</v>
      </c>
      <c r="N46" s="9">
        <f>[6]Total!N47</f>
        <v>0</v>
      </c>
      <c r="O46" s="9">
        <f>[6]Total!O47</f>
        <v>0</v>
      </c>
      <c r="P46" s="9">
        <f t="shared" si="1"/>
        <v>0</v>
      </c>
    </row>
    <row r="47" spans="1:16" ht="12.75" customHeight="1" x14ac:dyDescent="0.3">
      <c r="A47" s="8" t="s">
        <v>59</v>
      </c>
      <c r="B47" s="9">
        <f>[6]Total!B48</f>
        <v>0</v>
      </c>
      <c r="C47" s="9">
        <f>[6]Total!C48</f>
        <v>0</v>
      </c>
      <c r="D47" s="9">
        <f>[6]Total!D48</f>
        <v>0</v>
      </c>
      <c r="E47" s="9">
        <f>[6]Total!E48</f>
        <v>0</v>
      </c>
      <c r="F47" s="9">
        <f>[6]Total!F48</f>
        <v>0</v>
      </c>
      <c r="G47" s="9">
        <f>[6]Total!G48</f>
        <v>0</v>
      </c>
      <c r="H47" s="9">
        <f>[6]Total!H48</f>
        <v>0</v>
      </c>
      <c r="I47" s="9">
        <f>[6]Total!I48</f>
        <v>0</v>
      </c>
      <c r="J47" s="9">
        <f>[6]Total!J48</f>
        <v>0</v>
      </c>
      <c r="K47" s="9">
        <f>[6]Total!K48</f>
        <v>0</v>
      </c>
      <c r="L47" s="9">
        <f>[6]Total!L48</f>
        <v>0</v>
      </c>
      <c r="M47" s="9">
        <f>[6]Total!M48</f>
        <v>0</v>
      </c>
      <c r="N47" s="9">
        <f>[6]Total!N48</f>
        <v>0</v>
      </c>
      <c r="O47" s="9">
        <f>[6]Total!O48</f>
        <v>0</v>
      </c>
      <c r="P47" s="9">
        <f t="shared" si="1"/>
        <v>0</v>
      </c>
    </row>
    <row r="48" spans="1:16" ht="12.75" customHeight="1" x14ac:dyDescent="0.3">
      <c r="A48" s="8" t="s">
        <v>60</v>
      </c>
      <c r="B48" s="9">
        <f>[6]Total!B49</f>
        <v>0</v>
      </c>
      <c r="C48" s="9">
        <f>[6]Total!C49</f>
        <v>0</v>
      </c>
      <c r="D48" s="9">
        <f>[6]Total!D49</f>
        <v>0</v>
      </c>
      <c r="E48" s="9">
        <f>[6]Total!E49</f>
        <v>0</v>
      </c>
      <c r="F48" s="9">
        <f>[6]Total!F49</f>
        <v>6033</v>
      </c>
      <c r="G48" s="9">
        <f>[6]Total!G49</f>
        <v>0</v>
      </c>
      <c r="H48" s="9">
        <f>[6]Total!H49</f>
        <v>0</v>
      </c>
      <c r="I48" s="9">
        <f>[6]Total!I49</f>
        <v>0</v>
      </c>
      <c r="J48" s="9">
        <f>[6]Total!J49</f>
        <v>0</v>
      </c>
      <c r="K48" s="9">
        <f>[6]Total!K49</f>
        <v>0</v>
      </c>
      <c r="L48" s="9">
        <f>[6]Total!L49</f>
        <v>0</v>
      </c>
      <c r="M48" s="9">
        <f>[6]Total!M49</f>
        <v>0</v>
      </c>
      <c r="N48" s="9">
        <f>[6]Total!N49</f>
        <v>6033</v>
      </c>
      <c r="O48" s="9">
        <f>[6]Total!O49</f>
        <v>6033</v>
      </c>
      <c r="P48" s="9">
        <f t="shared" si="1"/>
        <v>0</v>
      </c>
    </row>
    <row r="49" spans="1:16" ht="12.75" customHeight="1" x14ac:dyDescent="0.3">
      <c r="A49" s="8" t="s">
        <v>61</v>
      </c>
      <c r="B49" s="9">
        <f>[6]Total!B50</f>
        <v>4025</v>
      </c>
      <c r="C49" s="9">
        <f>[6]Total!C50</f>
        <v>13050</v>
      </c>
      <c r="D49" s="9">
        <f>[6]Total!D50</f>
        <v>0</v>
      </c>
      <c r="E49" s="9">
        <f>[6]Total!E50</f>
        <v>126860.92000000001</v>
      </c>
      <c r="F49" s="9">
        <f>[6]Total!F50</f>
        <v>9595.75</v>
      </c>
      <c r="G49" s="9">
        <f>[6]Total!G50</f>
        <v>0</v>
      </c>
      <c r="H49" s="9">
        <f>[6]Total!H50</f>
        <v>7604.13</v>
      </c>
      <c r="I49" s="9">
        <f>[6]Total!I50</f>
        <v>12842.990000000002</v>
      </c>
      <c r="J49" s="9">
        <f>[6]Total!J50</f>
        <v>22.13</v>
      </c>
      <c r="K49" s="9">
        <f>[6]Total!K50</f>
        <v>0</v>
      </c>
      <c r="L49" s="9">
        <f>[6]Total!L50</f>
        <v>32500</v>
      </c>
      <c r="M49" s="9">
        <f>[6]Total!M50</f>
        <v>0</v>
      </c>
      <c r="N49" s="9">
        <f>[6]Total!N50</f>
        <v>206500.92</v>
      </c>
      <c r="O49" s="9">
        <f>[6]Total!O50</f>
        <v>298532.92000000004</v>
      </c>
      <c r="P49" s="9">
        <f t="shared" si="1"/>
        <v>-92032.000000000029</v>
      </c>
    </row>
    <row r="50" spans="1:16" ht="12.75" customHeight="1" x14ac:dyDescent="0.3">
      <c r="A50" s="8" t="s">
        <v>62</v>
      </c>
      <c r="B50" s="9">
        <f>[6]Total!B51</f>
        <v>0</v>
      </c>
      <c r="C50" s="9">
        <f>[6]Total!C51</f>
        <v>0</v>
      </c>
      <c r="D50" s="9">
        <f>[6]Total!D51</f>
        <v>0</v>
      </c>
      <c r="E50" s="9">
        <f>[6]Total!E51</f>
        <v>14000</v>
      </c>
      <c r="F50" s="9">
        <f>[6]Total!F51</f>
        <v>0</v>
      </c>
      <c r="G50" s="9">
        <f>[6]Total!G51</f>
        <v>0</v>
      </c>
      <c r="H50" s="9">
        <f>[6]Total!H51</f>
        <v>0</v>
      </c>
      <c r="I50" s="9">
        <f>[6]Total!I51</f>
        <v>0</v>
      </c>
      <c r="J50" s="9">
        <f>[6]Total!J51</f>
        <v>0</v>
      </c>
      <c r="K50" s="9">
        <f>[6]Total!K51</f>
        <v>0</v>
      </c>
      <c r="L50" s="9">
        <f>[6]Total!L51</f>
        <v>0</v>
      </c>
      <c r="M50" s="9">
        <f>[6]Total!M51</f>
        <v>0</v>
      </c>
      <c r="N50" s="9">
        <f>[6]Total!N51</f>
        <v>14000</v>
      </c>
      <c r="O50" s="9">
        <f>[6]Total!O51</f>
        <v>14000</v>
      </c>
      <c r="P50" s="9">
        <f t="shared" si="1"/>
        <v>0</v>
      </c>
    </row>
    <row r="51" spans="1:16" ht="12.75" customHeight="1" x14ac:dyDescent="0.3">
      <c r="A51" s="8" t="s">
        <v>63</v>
      </c>
      <c r="B51" s="9">
        <f>[6]Total!B52</f>
        <v>0</v>
      </c>
      <c r="C51" s="9">
        <f>[6]Total!C52</f>
        <v>0</v>
      </c>
      <c r="D51" s="9">
        <f>[6]Total!D52</f>
        <v>0</v>
      </c>
      <c r="E51" s="9">
        <f>[6]Total!E52</f>
        <v>631.54999999999995</v>
      </c>
      <c r="F51" s="9">
        <f>[6]Total!F52</f>
        <v>99.97</v>
      </c>
      <c r="G51" s="9">
        <f>[6]Total!G52</f>
        <v>0</v>
      </c>
      <c r="H51" s="9">
        <f>[6]Total!H52</f>
        <v>0</v>
      </c>
      <c r="I51" s="9">
        <f>[6]Total!I52</f>
        <v>0</v>
      </c>
      <c r="J51" s="9">
        <f>[6]Total!J52</f>
        <v>0</v>
      </c>
      <c r="K51" s="9">
        <f>[6]Total!K52</f>
        <v>0</v>
      </c>
      <c r="L51" s="9">
        <f>[6]Total!L52</f>
        <v>1500</v>
      </c>
      <c r="M51" s="9">
        <f>[6]Total!M52</f>
        <v>25000</v>
      </c>
      <c r="N51" s="9">
        <f>[6]Total!N52</f>
        <v>27231.52</v>
      </c>
      <c r="O51" s="9">
        <f>[6]Total!O52</f>
        <v>25892</v>
      </c>
      <c r="P51" s="9">
        <f t="shared" si="1"/>
        <v>1339.5200000000004</v>
      </c>
    </row>
    <row r="52" spans="1:16" ht="12.75" customHeight="1" x14ac:dyDescent="0.3">
      <c r="A52" s="8" t="s">
        <v>64</v>
      </c>
      <c r="B52" s="9">
        <f>[6]Total!B53</f>
        <v>0</v>
      </c>
      <c r="C52" s="9">
        <f>[6]Total!C53</f>
        <v>0</v>
      </c>
      <c r="D52" s="9">
        <f>[6]Total!D53</f>
        <v>0</v>
      </c>
      <c r="E52" s="9">
        <f>[6]Total!E53</f>
        <v>0</v>
      </c>
      <c r="F52" s="9">
        <f>[6]Total!F53</f>
        <v>7420.3</v>
      </c>
      <c r="G52" s="9">
        <f>[6]Total!G53</f>
        <v>302.82</v>
      </c>
      <c r="H52" s="9">
        <f>[6]Total!H53</f>
        <v>491.54</v>
      </c>
      <c r="I52" s="9">
        <f>[6]Total!I53</f>
        <v>313.29000000000002</v>
      </c>
      <c r="J52" s="9">
        <f>[6]Total!J53</f>
        <v>0</v>
      </c>
      <c r="K52" s="9">
        <f>[6]Total!K53</f>
        <v>0</v>
      </c>
      <c r="L52" s="9">
        <f>[6]Total!L53</f>
        <v>0</v>
      </c>
      <c r="M52" s="9">
        <f>[6]Total!M53</f>
        <v>10000</v>
      </c>
      <c r="N52" s="9">
        <f>[6]Total!N53</f>
        <v>18527.95</v>
      </c>
      <c r="O52" s="9">
        <f>[6]Total!O53</f>
        <v>10100.42</v>
      </c>
      <c r="P52" s="9">
        <f t="shared" si="1"/>
        <v>8427.5300000000007</v>
      </c>
    </row>
    <row r="53" spans="1:16" ht="12.75" customHeight="1" x14ac:dyDescent="0.3">
      <c r="A53" s="8" t="s">
        <v>65</v>
      </c>
      <c r="B53" s="9">
        <f>[6]Total!B54</f>
        <v>0</v>
      </c>
      <c r="C53" s="9">
        <f>[6]Total!C54</f>
        <v>0</v>
      </c>
      <c r="D53" s="9">
        <f>[6]Total!D54</f>
        <v>0</v>
      </c>
      <c r="E53" s="9">
        <f>[6]Total!E54</f>
        <v>0</v>
      </c>
      <c r="F53" s="9">
        <f>[6]Total!F54</f>
        <v>0</v>
      </c>
      <c r="G53" s="9">
        <f>[6]Total!G54</f>
        <v>0</v>
      </c>
      <c r="H53" s="9">
        <f>[6]Total!H54</f>
        <v>0</v>
      </c>
      <c r="I53" s="9">
        <f>[6]Total!I54</f>
        <v>0</v>
      </c>
      <c r="J53" s="9">
        <f>[6]Total!J54</f>
        <v>0</v>
      </c>
      <c r="K53" s="9">
        <f>[6]Total!K54</f>
        <v>0</v>
      </c>
      <c r="L53" s="9">
        <f>[6]Total!L54</f>
        <v>0</v>
      </c>
      <c r="M53" s="9">
        <f>[6]Total!M54</f>
        <v>0</v>
      </c>
      <c r="N53" s="9">
        <f>[6]Total!N54</f>
        <v>0</v>
      </c>
      <c r="O53" s="9">
        <f>[6]Total!O54</f>
        <v>0</v>
      </c>
      <c r="P53" s="9">
        <f t="shared" si="1"/>
        <v>0</v>
      </c>
    </row>
    <row r="54" spans="1:16" ht="12.75" customHeight="1" x14ac:dyDescent="0.3">
      <c r="A54" s="8" t="s">
        <v>66</v>
      </c>
      <c r="B54" s="9">
        <f>[6]Total!B55</f>
        <v>0</v>
      </c>
      <c r="C54" s="9">
        <f>[6]Total!C55</f>
        <v>0</v>
      </c>
      <c r="D54" s="9">
        <f>[6]Total!D55</f>
        <v>0</v>
      </c>
      <c r="E54" s="9">
        <f>[6]Total!E55</f>
        <v>0</v>
      </c>
      <c r="F54" s="9">
        <f>[6]Total!F55</f>
        <v>0</v>
      </c>
      <c r="G54" s="9">
        <f>[6]Total!G55</f>
        <v>0</v>
      </c>
      <c r="H54" s="9">
        <f>[6]Total!H55</f>
        <v>0</v>
      </c>
      <c r="I54" s="9">
        <f>[6]Total!I55</f>
        <v>0</v>
      </c>
      <c r="J54" s="9">
        <f>[6]Total!J55</f>
        <v>0</v>
      </c>
      <c r="K54" s="9">
        <f>[6]Total!K55</f>
        <v>0</v>
      </c>
      <c r="L54" s="9">
        <f>[6]Total!L55</f>
        <v>0</v>
      </c>
      <c r="M54" s="9">
        <f>[6]Total!M55</f>
        <v>0</v>
      </c>
      <c r="N54" s="9">
        <f>[6]Total!N55</f>
        <v>0</v>
      </c>
      <c r="O54" s="9">
        <f>[6]Total!O55</f>
        <v>0</v>
      </c>
      <c r="P54" s="9">
        <f t="shared" si="1"/>
        <v>0</v>
      </c>
    </row>
    <row r="55" spans="1:16" ht="12.75" customHeight="1" x14ac:dyDescent="0.3">
      <c r="A55" s="8" t="s">
        <v>67</v>
      </c>
      <c r="B55" s="9">
        <f>[6]Total!B56</f>
        <v>0</v>
      </c>
      <c r="C55" s="9">
        <f>[6]Total!C56</f>
        <v>0</v>
      </c>
      <c r="D55" s="9">
        <f>[6]Total!D56</f>
        <v>0</v>
      </c>
      <c r="E55" s="9">
        <f>[6]Total!E56</f>
        <v>0</v>
      </c>
      <c r="F55" s="9">
        <f>[6]Total!F56</f>
        <v>0</v>
      </c>
      <c r="G55" s="9">
        <f>[6]Total!G56</f>
        <v>0</v>
      </c>
      <c r="H55" s="9">
        <f>[6]Total!H56</f>
        <v>0</v>
      </c>
      <c r="I55" s="9">
        <f>[6]Total!I56</f>
        <v>0</v>
      </c>
      <c r="J55" s="9">
        <f>[6]Total!J56</f>
        <v>0</v>
      </c>
      <c r="K55" s="9">
        <f>[6]Total!K56</f>
        <v>0</v>
      </c>
      <c r="L55" s="9">
        <f>[6]Total!L56</f>
        <v>0</v>
      </c>
      <c r="M55" s="9">
        <f>[6]Total!M56</f>
        <v>0</v>
      </c>
      <c r="N55" s="9">
        <f>[6]Total!N56</f>
        <v>0</v>
      </c>
      <c r="O55" s="9">
        <f>[6]Total!O56</f>
        <v>0</v>
      </c>
      <c r="P55" s="9">
        <f t="shared" si="1"/>
        <v>0</v>
      </c>
    </row>
    <row r="56" spans="1:16" ht="12.75" customHeight="1" x14ac:dyDescent="0.3">
      <c r="A56" s="8" t="s">
        <v>68</v>
      </c>
      <c r="B56" s="9">
        <f>[6]Total!B57</f>
        <v>0</v>
      </c>
      <c r="C56" s="9">
        <f>[6]Total!C57</f>
        <v>0</v>
      </c>
      <c r="D56" s="9">
        <f>[6]Total!D57</f>
        <v>0</v>
      </c>
      <c r="E56" s="9">
        <f>[6]Total!E57</f>
        <v>5000</v>
      </c>
      <c r="F56" s="9">
        <f>[6]Total!F57</f>
        <v>0</v>
      </c>
      <c r="G56" s="9">
        <f>[6]Total!G57</f>
        <v>0</v>
      </c>
      <c r="H56" s="9">
        <f>[6]Total!H57</f>
        <v>0</v>
      </c>
      <c r="I56" s="9">
        <f>[6]Total!I57</f>
        <v>0</v>
      </c>
      <c r="J56" s="9">
        <f>[6]Total!J57</f>
        <v>0</v>
      </c>
      <c r="K56" s="9">
        <f>[6]Total!K57</f>
        <v>0</v>
      </c>
      <c r="L56" s="9">
        <f>[6]Total!L57</f>
        <v>0</v>
      </c>
      <c r="M56" s="9">
        <f>[6]Total!M57</f>
        <v>0</v>
      </c>
      <c r="N56" s="9">
        <f>[6]Total!N57</f>
        <v>5000</v>
      </c>
      <c r="O56" s="9">
        <f>[6]Total!O57</f>
        <v>0</v>
      </c>
      <c r="P56" s="9">
        <f t="shared" si="1"/>
        <v>5000</v>
      </c>
    </row>
    <row r="57" spans="1:16" ht="12.75" customHeight="1" x14ac:dyDescent="0.3">
      <c r="A57" s="8" t="s">
        <v>69</v>
      </c>
      <c r="B57" s="9">
        <f>[6]Total!B58</f>
        <v>0</v>
      </c>
      <c r="C57" s="9">
        <f>[6]Total!C58</f>
        <v>0</v>
      </c>
      <c r="D57" s="9">
        <f>[6]Total!D58</f>
        <v>103.34</v>
      </c>
      <c r="E57" s="9">
        <f>[6]Total!E58</f>
        <v>0</v>
      </c>
      <c r="F57" s="9">
        <f>[6]Total!F58</f>
        <v>0</v>
      </c>
      <c r="G57" s="9">
        <f>[6]Total!G58</f>
        <v>0</v>
      </c>
      <c r="H57" s="9">
        <f>[6]Total!H58</f>
        <v>0</v>
      </c>
      <c r="I57" s="9">
        <f>[6]Total!I58</f>
        <v>0</v>
      </c>
      <c r="J57" s="9">
        <f>[6]Total!J58</f>
        <v>0</v>
      </c>
      <c r="K57" s="9">
        <f>[6]Total!K58</f>
        <v>0</v>
      </c>
      <c r="L57" s="9">
        <f>[6]Total!L58</f>
        <v>0</v>
      </c>
      <c r="M57" s="9">
        <f>[6]Total!M58</f>
        <v>0</v>
      </c>
      <c r="N57" s="9">
        <f>[6]Total!N58</f>
        <v>103.34</v>
      </c>
      <c r="O57" s="9">
        <f>[6]Total!O58</f>
        <v>103.34</v>
      </c>
      <c r="P57" s="9">
        <f t="shared" si="1"/>
        <v>0</v>
      </c>
    </row>
    <row r="58" spans="1:16" ht="12.75" customHeight="1" x14ac:dyDescent="0.3">
      <c r="A58" s="8" t="s">
        <v>70</v>
      </c>
      <c r="B58" s="9">
        <f>[6]Total!B59</f>
        <v>0</v>
      </c>
      <c r="C58" s="9">
        <f>[6]Total!C59</f>
        <v>0</v>
      </c>
      <c r="D58" s="9">
        <f>[6]Total!D59</f>
        <v>0</v>
      </c>
      <c r="E58" s="9">
        <f>[6]Total!E59</f>
        <v>0</v>
      </c>
      <c r="F58" s="9">
        <f>[6]Total!F59</f>
        <v>0</v>
      </c>
      <c r="G58" s="9">
        <f>[6]Total!G59</f>
        <v>0</v>
      </c>
      <c r="H58" s="9">
        <f>[6]Total!H59</f>
        <v>0</v>
      </c>
      <c r="I58" s="9">
        <f>[6]Total!I59</f>
        <v>0</v>
      </c>
      <c r="J58" s="9">
        <f>[6]Total!J59</f>
        <v>0</v>
      </c>
      <c r="K58" s="9">
        <f>[6]Total!K59</f>
        <v>0</v>
      </c>
      <c r="L58" s="9">
        <f>[6]Total!L59</f>
        <v>0</v>
      </c>
      <c r="M58" s="9">
        <f>[6]Total!M59</f>
        <v>0</v>
      </c>
      <c r="N58" s="9">
        <f>[6]Total!N59</f>
        <v>0</v>
      </c>
      <c r="O58" s="9">
        <f>[6]Total!O59</f>
        <v>0</v>
      </c>
      <c r="P58" s="9">
        <f t="shared" si="1"/>
        <v>0</v>
      </c>
    </row>
    <row r="59" spans="1:16" ht="12.75" customHeight="1" x14ac:dyDescent="0.3">
      <c r="A59" s="8" t="s">
        <v>71</v>
      </c>
      <c r="B59" s="9">
        <f>[6]Total!B60</f>
        <v>0</v>
      </c>
      <c r="C59" s="9">
        <f>[6]Total!C60</f>
        <v>0</v>
      </c>
      <c r="D59" s="9">
        <f>[6]Total!D60</f>
        <v>0</v>
      </c>
      <c r="E59" s="9">
        <f>[6]Total!E60</f>
        <v>0</v>
      </c>
      <c r="F59" s="9">
        <f>[6]Total!F60</f>
        <v>0</v>
      </c>
      <c r="G59" s="9">
        <f>[6]Total!G60</f>
        <v>0</v>
      </c>
      <c r="H59" s="9">
        <f>[6]Total!H60</f>
        <v>0</v>
      </c>
      <c r="I59" s="9">
        <f>[6]Total!I60</f>
        <v>0</v>
      </c>
      <c r="J59" s="9">
        <f>[6]Total!J60</f>
        <v>0</v>
      </c>
      <c r="K59" s="9">
        <f>[6]Total!K60</f>
        <v>0</v>
      </c>
      <c r="L59" s="9">
        <f>[6]Total!L60</f>
        <v>0</v>
      </c>
      <c r="M59" s="9">
        <f>[6]Total!M60</f>
        <v>0</v>
      </c>
      <c r="N59" s="9">
        <f>[6]Total!N60</f>
        <v>0</v>
      </c>
      <c r="O59" s="9">
        <f>[6]Total!O60</f>
        <v>0</v>
      </c>
      <c r="P59" s="9">
        <f t="shared" si="1"/>
        <v>0</v>
      </c>
    </row>
    <row r="60" spans="1:16" ht="12.75" customHeight="1" x14ac:dyDescent="0.3">
      <c r="A60" s="8" t="s">
        <v>72</v>
      </c>
      <c r="B60" s="9">
        <f>[6]Total!B61</f>
        <v>0</v>
      </c>
      <c r="C60" s="9">
        <f>[6]Total!C61</f>
        <v>0</v>
      </c>
      <c r="D60" s="9">
        <f>[6]Total!D61</f>
        <v>0</v>
      </c>
      <c r="E60" s="9">
        <f>[6]Total!E61</f>
        <v>0</v>
      </c>
      <c r="F60" s="9">
        <f>[6]Total!F61</f>
        <v>0</v>
      </c>
      <c r="G60" s="9">
        <f>[6]Total!G61</f>
        <v>0</v>
      </c>
      <c r="H60" s="9">
        <f>[6]Total!H61</f>
        <v>0</v>
      </c>
      <c r="I60" s="9">
        <f>[6]Total!I61</f>
        <v>0</v>
      </c>
      <c r="J60" s="9">
        <f>[6]Total!J61</f>
        <v>0</v>
      </c>
      <c r="K60" s="9">
        <f>[6]Total!K61</f>
        <v>0</v>
      </c>
      <c r="L60" s="9">
        <f>[6]Total!L61</f>
        <v>0</v>
      </c>
      <c r="M60" s="9">
        <f>[6]Total!M61</f>
        <v>0</v>
      </c>
      <c r="N60" s="9">
        <f>[6]Total!N61</f>
        <v>0</v>
      </c>
      <c r="O60" s="9">
        <f>[6]Total!O61</f>
        <v>0</v>
      </c>
      <c r="P60" s="9">
        <f t="shared" si="1"/>
        <v>0</v>
      </c>
    </row>
    <row r="61" spans="1:16" ht="12.75" customHeight="1" x14ac:dyDescent="0.3">
      <c r="A61" s="8" t="s">
        <v>73</v>
      </c>
      <c r="B61" s="9">
        <f>[6]Total!B62</f>
        <v>0</v>
      </c>
      <c r="C61" s="9">
        <f>[6]Total!C62</f>
        <v>0</v>
      </c>
      <c r="D61" s="9">
        <f>[6]Total!D62</f>
        <v>0</v>
      </c>
      <c r="E61" s="9">
        <f>[6]Total!E62</f>
        <v>0</v>
      </c>
      <c r="F61" s="9">
        <f>[6]Total!F62</f>
        <v>0</v>
      </c>
      <c r="G61" s="9">
        <f>[6]Total!G62</f>
        <v>0</v>
      </c>
      <c r="H61" s="9">
        <f>[6]Total!H62</f>
        <v>0</v>
      </c>
      <c r="I61" s="9">
        <f>[6]Total!I62</f>
        <v>0</v>
      </c>
      <c r="J61" s="9">
        <f>[6]Total!J62</f>
        <v>0</v>
      </c>
      <c r="K61" s="9">
        <f>[6]Total!K62</f>
        <v>0</v>
      </c>
      <c r="L61" s="9">
        <f>[6]Total!L62</f>
        <v>0</v>
      </c>
      <c r="M61" s="9">
        <f>[6]Total!M62</f>
        <v>0</v>
      </c>
      <c r="N61" s="9">
        <f>[6]Total!N62</f>
        <v>0</v>
      </c>
      <c r="O61" s="9">
        <f>[6]Total!O62</f>
        <v>0</v>
      </c>
      <c r="P61" s="9">
        <f t="shared" si="1"/>
        <v>0</v>
      </c>
    </row>
    <row r="62" spans="1:16" ht="12.75" customHeight="1" x14ac:dyDescent="0.3">
      <c r="A62" s="8" t="s">
        <v>74</v>
      </c>
      <c r="B62" s="9">
        <f>[6]Total!B63</f>
        <v>0</v>
      </c>
      <c r="C62" s="9">
        <f>[6]Total!C63</f>
        <v>0</v>
      </c>
      <c r="D62" s="9">
        <f>[6]Total!D63</f>
        <v>0</v>
      </c>
      <c r="E62" s="9">
        <f>[6]Total!E63</f>
        <v>0</v>
      </c>
      <c r="F62" s="9">
        <f>[6]Total!F63</f>
        <v>0</v>
      </c>
      <c r="G62" s="9">
        <f>[6]Total!G63</f>
        <v>0</v>
      </c>
      <c r="H62" s="9">
        <f>[6]Total!H63</f>
        <v>0</v>
      </c>
      <c r="I62" s="9">
        <f>[6]Total!I63</f>
        <v>0</v>
      </c>
      <c r="J62" s="9">
        <f>[6]Total!J63</f>
        <v>0</v>
      </c>
      <c r="K62" s="9">
        <f>[6]Total!K63</f>
        <v>0</v>
      </c>
      <c r="L62" s="9">
        <f>[6]Total!L63</f>
        <v>0</v>
      </c>
      <c r="M62" s="9">
        <f>[6]Total!M63</f>
        <v>0</v>
      </c>
      <c r="N62" s="9">
        <f>[6]Total!N63</f>
        <v>0</v>
      </c>
      <c r="O62" s="9">
        <f>[6]Total!O63</f>
        <v>0</v>
      </c>
      <c r="P62" s="9">
        <f t="shared" si="1"/>
        <v>0</v>
      </c>
    </row>
    <row r="63" spans="1:16" ht="12.75" customHeight="1" x14ac:dyDescent="0.3">
      <c r="A63" s="8" t="s">
        <v>75</v>
      </c>
      <c r="B63" s="9">
        <f>[6]Total!B64</f>
        <v>0</v>
      </c>
      <c r="C63" s="9">
        <f>[6]Total!C64</f>
        <v>0</v>
      </c>
      <c r="D63" s="9">
        <f>[6]Total!D64</f>
        <v>0</v>
      </c>
      <c r="E63" s="9">
        <f>[6]Total!E64</f>
        <v>0</v>
      </c>
      <c r="F63" s="9">
        <f>[6]Total!F64</f>
        <v>0</v>
      </c>
      <c r="G63" s="9">
        <f>[6]Total!G64</f>
        <v>0</v>
      </c>
      <c r="H63" s="9">
        <f>[6]Total!H64</f>
        <v>0</v>
      </c>
      <c r="I63" s="9">
        <f>[6]Total!I64</f>
        <v>0</v>
      </c>
      <c r="J63" s="9">
        <f>[6]Total!J64</f>
        <v>0</v>
      </c>
      <c r="K63" s="9">
        <f>[6]Total!K64</f>
        <v>0</v>
      </c>
      <c r="L63" s="9">
        <f>[6]Total!L64</f>
        <v>0</v>
      </c>
      <c r="M63" s="9">
        <f>[6]Total!M64</f>
        <v>0</v>
      </c>
      <c r="N63" s="9">
        <f>[6]Total!N64</f>
        <v>0</v>
      </c>
      <c r="O63" s="9">
        <f>[6]Total!O64</f>
        <v>0</v>
      </c>
      <c r="P63" s="9">
        <f t="shared" si="1"/>
        <v>0</v>
      </c>
    </row>
    <row r="64" spans="1:16" ht="12.75" customHeight="1" x14ac:dyDescent="0.3">
      <c r="A64" s="8" t="s">
        <v>76</v>
      </c>
      <c r="B64" s="9">
        <f>[6]Total!B65</f>
        <v>0</v>
      </c>
      <c r="C64" s="9">
        <f>[6]Total!C65</f>
        <v>0</v>
      </c>
      <c r="D64" s="9">
        <f>[6]Total!D65</f>
        <v>0</v>
      </c>
      <c r="E64" s="9">
        <f>[6]Total!E65</f>
        <v>0</v>
      </c>
      <c r="F64" s="9">
        <f>[6]Total!F65</f>
        <v>0</v>
      </c>
      <c r="G64" s="9">
        <f>[6]Total!G65</f>
        <v>0</v>
      </c>
      <c r="H64" s="9">
        <f>[6]Total!H65</f>
        <v>0</v>
      </c>
      <c r="I64" s="9">
        <f>[6]Total!I65</f>
        <v>0</v>
      </c>
      <c r="J64" s="9">
        <f>[6]Total!J65</f>
        <v>0</v>
      </c>
      <c r="K64" s="9">
        <f>[6]Total!K65</f>
        <v>0</v>
      </c>
      <c r="L64" s="9">
        <f>[6]Total!L65</f>
        <v>0</v>
      </c>
      <c r="M64" s="9">
        <f>[6]Total!M65</f>
        <v>0</v>
      </c>
      <c r="N64" s="9">
        <f>[6]Total!N65</f>
        <v>0</v>
      </c>
      <c r="O64" s="9">
        <f>[6]Total!O65</f>
        <v>0</v>
      </c>
      <c r="P64" s="9">
        <f t="shared" si="1"/>
        <v>0</v>
      </c>
    </row>
    <row r="65" spans="1:16" ht="12.75" customHeight="1" x14ac:dyDescent="0.3">
      <c r="A65" s="8" t="s">
        <v>77</v>
      </c>
      <c r="B65" s="9">
        <f>[6]Total!B66</f>
        <v>0</v>
      </c>
      <c r="C65" s="9">
        <f>[6]Total!C66</f>
        <v>0</v>
      </c>
      <c r="D65" s="9">
        <f>[6]Total!D66</f>
        <v>0</v>
      </c>
      <c r="E65" s="9">
        <f>[6]Total!E66</f>
        <v>0</v>
      </c>
      <c r="F65" s="9">
        <f>[6]Total!F66</f>
        <v>0</v>
      </c>
      <c r="G65" s="9">
        <f>[6]Total!G66</f>
        <v>0</v>
      </c>
      <c r="H65" s="9">
        <f>[6]Total!H66</f>
        <v>0</v>
      </c>
      <c r="I65" s="9">
        <f>[6]Total!I66</f>
        <v>0</v>
      </c>
      <c r="J65" s="9">
        <f>[6]Total!J66</f>
        <v>0</v>
      </c>
      <c r="K65" s="9">
        <f>[6]Total!K66</f>
        <v>0</v>
      </c>
      <c r="L65" s="9">
        <f>[6]Total!L66</f>
        <v>0</v>
      </c>
      <c r="M65" s="9">
        <f>[6]Total!M66</f>
        <v>0</v>
      </c>
      <c r="N65" s="9">
        <f>[6]Total!N66</f>
        <v>0</v>
      </c>
      <c r="O65" s="9">
        <f>[6]Total!O66</f>
        <v>0</v>
      </c>
      <c r="P65" s="9">
        <f t="shared" si="1"/>
        <v>0</v>
      </c>
    </row>
    <row r="66" spans="1:16" ht="12.75" customHeight="1" x14ac:dyDescent="0.3">
      <c r="A66" s="8" t="s">
        <v>78</v>
      </c>
      <c r="B66" s="9">
        <f>[6]Total!B67</f>
        <v>8393.240614068276</v>
      </c>
      <c r="C66" s="9">
        <f>[6]Total!C67</f>
        <v>8393.240614068276</v>
      </c>
      <c r="D66" s="9">
        <f>[6]Total!D67</f>
        <v>8393.240614068276</v>
      </c>
      <c r="E66" s="9">
        <f>[6]Total!E67</f>
        <v>8393.240614068276</v>
      </c>
      <c r="F66" s="9">
        <f>[6]Total!F67</f>
        <v>8393.240614068276</v>
      </c>
      <c r="G66" s="9">
        <f>[6]Total!G67</f>
        <v>8393.240614068276</v>
      </c>
      <c r="H66" s="9">
        <f>[6]Total!H67</f>
        <v>8393.240614068276</v>
      </c>
      <c r="I66" s="9">
        <f>[6]Total!I67</f>
        <v>8393.240614068276</v>
      </c>
      <c r="J66" s="9">
        <f>[6]Total!J67</f>
        <v>8393.240614068276</v>
      </c>
      <c r="K66" s="9">
        <f>[6]Total!K67</f>
        <v>8393.240614068276</v>
      </c>
      <c r="L66" s="9">
        <f>[6]Total!L67</f>
        <v>8393.240614068276</v>
      </c>
      <c r="M66" s="9">
        <f>[6]Total!M67</f>
        <v>8393.240614068276</v>
      </c>
      <c r="N66" s="9">
        <f>[6]Total!N67</f>
        <v>100718.88736881928</v>
      </c>
      <c r="O66" s="9">
        <f>[6]Total!O67</f>
        <v>79190.559999999998</v>
      </c>
      <c r="P66" s="9">
        <f t="shared" si="1"/>
        <v>21528.327368819286</v>
      </c>
    </row>
    <row r="67" spans="1:16" ht="12.75" customHeight="1" thickBot="1" x14ac:dyDescent="0.35">
      <c r="A67" s="8" t="s">
        <v>79</v>
      </c>
      <c r="B67" s="58">
        <f>SUM(B19:B66)</f>
        <v>47219.60885098869</v>
      </c>
      <c r="C67" s="58">
        <f t="shared" ref="C67:M67" si="2">SUM(C19:C66)</f>
        <v>59458.878850988694</v>
      </c>
      <c r="D67" s="58">
        <f t="shared" si="2"/>
        <v>42772.088850988686</v>
      </c>
      <c r="E67" s="58">
        <f t="shared" si="2"/>
        <v>188204.1988509887</v>
      </c>
      <c r="F67" s="58">
        <f t="shared" si="2"/>
        <v>64831.10885098869</v>
      </c>
      <c r="G67" s="58">
        <f t="shared" si="2"/>
        <v>42001.368850988685</v>
      </c>
      <c r="H67" s="58">
        <f t="shared" si="2"/>
        <v>62430.898850988684</v>
      </c>
      <c r="I67" s="58">
        <f t="shared" si="2"/>
        <v>54832.9788509887</v>
      </c>
      <c r="J67" s="58">
        <f t="shared" si="2"/>
        <v>41698.828850988692</v>
      </c>
      <c r="K67" s="58">
        <f t="shared" si="2"/>
        <v>42176.698850988687</v>
      </c>
      <c r="L67" s="58">
        <f t="shared" si="2"/>
        <v>82176.698850988687</v>
      </c>
      <c r="M67" s="58">
        <f t="shared" si="2"/>
        <v>80526.698850988687</v>
      </c>
      <c r="N67" s="58">
        <f>SUM(N19:N66)</f>
        <v>808330.05621186423</v>
      </c>
      <c r="O67" s="58">
        <f t="shared" ref="O67:P67" si="3">SUM(O19:O66)</f>
        <v>746857.74</v>
      </c>
      <c r="P67" s="58">
        <f t="shared" si="3"/>
        <v>61472.316211864207</v>
      </c>
    </row>
    <row r="68" spans="1:16" ht="12.75" customHeight="1" x14ac:dyDescent="0.3">
      <c r="B68" s="9">
        <f>[7]General!B69+'[7]Teacher Grants'!B69+'[7]Golden Apple'!B68</f>
        <v>0</v>
      </c>
      <c r="C68" s="9">
        <f>[7]General!C69+'[7]Teacher Grants'!C69+'[7]Golden Apple'!C68</f>
        <v>0</v>
      </c>
      <c r="D68" s="9">
        <f>[7]General!D69+'[7]Teacher Grants'!D69+'[7]Golden Apple'!D68</f>
        <v>0</v>
      </c>
      <c r="E68" s="9">
        <f>[7]General!E69+'[7]Teacher Grants'!E69+'[7]Golden Apple'!E68</f>
        <v>0</v>
      </c>
      <c r="F68" s="9">
        <f>[7]General!F69+'[7]Teacher Grants'!F69+'[7]Golden Apple'!F68</f>
        <v>0</v>
      </c>
      <c r="G68" s="9">
        <f>[7]General!G69+'[7]Teacher Grants'!G69+'[7]Golden Apple'!G68</f>
        <v>0</v>
      </c>
      <c r="H68" s="9">
        <f>[7]General!H69+'[7]Teacher Grants'!H69+'[7]Golden Apple'!H68</f>
        <v>0</v>
      </c>
      <c r="I68" s="9">
        <f>[7]General!I69+'[7]Teacher Grants'!I69+'[7]Golden Apple'!I68</f>
        <v>0</v>
      </c>
      <c r="J68" s="9">
        <f>[7]General!J69+'[7]Teacher Grants'!J69+'[7]Golden Apple'!J68</f>
        <v>0</v>
      </c>
      <c r="K68" s="9">
        <f>[7]General!K69+'[7]Teacher Grants'!K69+'[7]Golden Apple'!K68</f>
        <v>0</v>
      </c>
      <c r="L68" s="9">
        <f>[7]General!L69+'[7]Teacher Grants'!L69+'[7]Golden Apple'!L68</f>
        <v>0</v>
      </c>
      <c r="M68" s="9">
        <f>[7]General!M69+'[7]Teacher Grants'!M69+'[7]Golden Apple'!M68</f>
        <v>0</v>
      </c>
      <c r="N68" s="9">
        <f>[7]General!N69+'[7]Teacher Grants'!N69+'[7]Golden Apple'!N68</f>
        <v>0</v>
      </c>
      <c r="O68" s="9">
        <f>[7]General!O69+'[7]Teacher Grants'!O69+'[7]Golden Apple'!O68</f>
        <v>0</v>
      </c>
      <c r="P68" s="9">
        <f>[7]General!P69+'[7]Teacher Grants'!P69+'[7]Golden Apple'!P68</f>
        <v>0</v>
      </c>
    </row>
    <row r="69" spans="1:16" ht="12.75" customHeight="1" x14ac:dyDescent="0.3">
      <c r="A69" s="11" t="s">
        <v>80</v>
      </c>
      <c r="B69" s="9">
        <f>B16-B67</f>
        <v>-36351.648850988691</v>
      </c>
      <c r="C69" s="9">
        <f t="shared" ref="C69:P69" si="4">C16-C67</f>
        <v>-41366.24885098869</v>
      </c>
      <c r="D69" s="9">
        <f t="shared" si="4"/>
        <v>17199.731149011321</v>
      </c>
      <c r="E69" s="9">
        <f t="shared" si="4"/>
        <v>-118265.32885098871</v>
      </c>
      <c r="F69" s="9">
        <f t="shared" si="4"/>
        <v>18726.421149011308</v>
      </c>
      <c r="G69" s="9">
        <f t="shared" si="4"/>
        <v>-20928.368850988685</v>
      </c>
      <c r="H69" s="9">
        <f t="shared" si="4"/>
        <v>576.31114901131514</v>
      </c>
      <c r="I69" s="9">
        <f t="shared" si="4"/>
        <v>-53052.9788509887</v>
      </c>
      <c r="J69" s="9">
        <f t="shared" si="4"/>
        <v>-32054.888850988689</v>
      </c>
      <c r="K69" s="9">
        <f t="shared" si="4"/>
        <v>-34456.698850988687</v>
      </c>
      <c r="L69" s="9">
        <f t="shared" si="4"/>
        <v>-81696.698850988687</v>
      </c>
      <c r="M69" s="9">
        <f t="shared" si="4"/>
        <v>-78066.698850988687</v>
      </c>
      <c r="N69" s="9">
        <f t="shared" si="4"/>
        <v>-459737.09621186421</v>
      </c>
      <c r="O69" s="9">
        <f t="shared" si="4"/>
        <v>-394799.72</v>
      </c>
      <c r="P69" s="9">
        <f t="shared" si="4"/>
        <v>-64937.376211864204</v>
      </c>
    </row>
    <row r="70" spans="1:16" ht="13.35" customHeight="1" x14ac:dyDescent="0.3"/>
    <row r="71" spans="1:16" x14ac:dyDescent="0.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3" spans="1:16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</sheetData>
  <mergeCells count="2">
    <mergeCell ref="A1:N1"/>
    <mergeCell ref="A2:N2"/>
  </mergeCells>
  <pageMargins left="0.25" right="0.25" top="0.25" bottom="0.25" header="0.5" footer="0.5"/>
  <pageSetup paperSize="143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E978-D63F-4604-A5E6-CB54D05B2FDE}">
  <dimension ref="A1:P70"/>
  <sheetViews>
    <sheetView topLeftCell="A13" zoomScale="80" zoomScaleNormal="80" workbookViewId="0">
      <selection activeCell="U18" sqref="U18"/>
    </sheetView>
  </sheetViews>
  <sheetFormatPr defaultRowHeight="13.5" x14ac:dyDescent="0.25"/>
  <cols>
    <col min="1" max="1" width="38.7109375" style="14" bestFit="1" customWidth="1"/>
    <col min="2" max="16" width="12.7109375" style="14" customWidth="1"/>
    <col min="17" max="16384" width="9.140625" style="14"/>
  </cols>
  <sheetData>
    <row r="1" spans="1:16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ht="12.75" customHeight="1" x14ac:dyDescent="0.25">
      <c r="A2" s="63" t="s">
        <v>88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ht="12.75" customHeight="1" x14ac:dyDescent="0.25">
      <c r="A3" s="15" t="s">
        <v>89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6" ht="39.75" customHeight="1" x14ac:dyDescent="0.25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16" t="s">
        <v>14</v>
      </c>
      <c r="N4" s="6" t="s">
        <v>15</v>
      </c>
      <c r="O4" s="40" t="s">
        <v>16</v>
      </c>
      <c r="P4" s="40" t="s">
        <v>17</v>
      </c>
    </row>
    <row r="5" spans="1:16" ht="13.15" customHeight="1" x14ac:dyDescent="0.25">
      <c r="A5" s="8" t="s">
        <v>18</v>
      </c>
    </row>
    <row r="6" spans="1:16" ht="13.15" customHeight="1" x14ac:dyDescent="0.25">
      <c r="A6" s="8" t="s">
        <v>19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f>SUM(B6:M6)</f>
        <v>0</v>
      </c>
      <c r="O6" s="41">
        <v>0</v>
      </c>
      <c r="P6" s="29">
        <f>N6-O6</f>
        <v>0</v>
      </c>
    </row>
    <row r="7" spans="1:16" ht="13.15" customHeight="1" x14ac:dyDescent="0.25">
      <c r="A7" s="8" t="s">
        <v>20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f t="shared" ref="N7:N14" si="0">SUM(B7:M7)</f>
        <v>0</v>
      </c>
      <c r="O7" s="41">
        <v>0</v>
      </c>
      <c r="P7" s="29">
        <f t="shared" ref="P7:P15" si="1">N7-O7</f>
        <v>0</v>
      </c>
    </row>
    <row r="8" spans="1:16" ht="13.15" customHeight="1" x14ac:dyDescent="0.25">
      <c r="A8" s="8" t="s">
        <v>21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f t="shared" si="0"/>
        <v>0</v>
      </c>
      <c r="O8" s="41">
        <v>0</v>
      </c>
      <c r="P8" s="29">
        <f t="shared" si="1"/>
        <v>0</v>
      </c>
    </row>
    <row r="9" spans="1:16" ht="13.15" customHeight="1" x14ac:dyDescent="0.25">
      <c r="A9" s="8" t="s">
        <v>22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f t="shared" si="0"/>
        <v>0</v>
      </c>
      <c r="O9" s="41">
        <v>0</v>
      </c>
      <c r="P9" s="29">
        <f t="shared" si="1"/>
        <v>0</v>
      </c>
    </row>
    <row r="10" spans="1:16" ht="13.15" customHeight="1" x14ac:dyDescent="0.25">
      <c r="A10" s="8" t="s">
        <v>23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f t="shared" si="0"/>
        <v>0</v>
      </c>
      <c r="O10" s="41">
        <v>0</v>
      </c>
      <c r="P10" s="29">
        <f t="shared" si="1"/>
        <v>0</v>
      </c>
    </row>
    <row r="11" spans="1:16" ht="13.15" customHeight="1" x14ac:dyDescent="0.25">
      <c r="A11" s="8" t="s">
        <v>24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f t="shared" si="0"/>
        <v>0</v>
      </c>
      <c r="O11" s="41">
        <v>0</v>
      </c>
      <c r="P11" s="29">
        <f t="shared" si="1"/>
        <v>0</v>
      </c>
    </row>
    <row r="12" spans="1:16" ht="13.15" customHeight="1" x14ac:dyDescent="0.25">
      <c r="A12" s="8" t="s">
        <v>25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 t="shared" si="0"/>
        <v>0</v>
      </c>
      <c r="O12" s="41">
        <v>0</v>
      </c>
      <c r="P12" s="29">
        <f t="shared" si="1"/>
        <v>0</v>
      </c>
    </row>
    <row r="13" spans="1:16" ht="13.15" customHeight="1" x14ac:dyDescent="0.25">
      <c r="A13" s="8" t="s">
        <v>26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>
        <f t="shared" si="0"/>
        <v>0</v>
      </c>
      <c r="O13" s="41">
        <v>0</v>
      </c>
      <c r="P13" s="29">
        <f t="shared" si="1"/>
        <v>0</v>
      </c>
    </row>
    <row r="14" spans="1:16" ht="13.15" customHeight="1" x14ac:dyDescent="0.25">
      <c r="A14" s="8" t="s">
        <v>27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>
        <v>0</v>
      </c>
      <c r="N14" s="18">
        <f t="shared" si="0"/>
        <v>0</v>
      </c>
      <c r="O14" s="41">
        <v>0</v>
      </c>
      <c r="P14" s="29">
        <f t="shared" si="1"/>
        <v>0</v>
      </c>
    </row>
    <row r="15" spans="1:16" ht="13.15" customHeight="1" x14ac:dyDescent="0.25">
      <c r="A15" s="8" t="s">
        <v>28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41">
        <v>0</v>
      </c>
      <c r="P15" s="29">
        <f t="shared" si="1"/>
        <v>0</v>
      </c>
    </row>
    <row r="16" spans="1:16" ht="12" customHeight="1" x14ac:dyDescent="0.25">
      <c r="A16" s="8" t="s">
        <v>29</v>
      </c>
      <c r="B16" s="20">
        <f>SUM(B6:B15)</f>
        <v>0</v>
      </c>
      <c r="C16" s="20">
        <f t="shared" ref="C16:P16" si="2">SUM(C6:C15)</f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 t="shared" si="2"/>
        <v>0</v>
      </c>
      <c r="O16" s="20">
        <f t="shared" si="2"/>
        <v>0</v>
      </c>
      <c r="P16" s="20">
        <f t="shared" si="2"/>
        <v>0</v>
      </c>
    </row>
    <row r="17" spans="1:16" ht="13.35" customHeight="1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6" ht="13.15" customHeight="1" x14ac:dyDescent="0.25">
      <c r="A18" s="8" t="s">
        <v>30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6" ht="13.15" customHeight="1" x14ac:dyDescent="0.25">
      <c r="A19" s="8" t="s">
        <v>31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>
        <f>SUM(B19:M19)</f>
        <v>0</v>
      </c>
      <c r="O19" s="36">
        <v>9115.06</v>
      </c>
      <c r="P19" s="36">
        <f>N19-O19</f>
        <v>-9115.06</v>
      </c>
    </row>
    <row r="20" spans="1:16" ht="13.15" customHeight="1" x14ac:dyDescent="0.25">
      <c r="A20" s="8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ref="N20:N66" si="3">SUM(B20:M20)</f>
        <v>0</v>
      </c>
      <c r="O20" s="36"/>
      <c r="P20" s="36">
        <f t="shared" ref="P20:P66" si="4">N20-O20</f>
        <v>0</v>
      </c>
    </row>
    <row r="21" spans="1:16" ht="13.15" customHeight="1" x14ac:dyDescent="0.25">
      <c r="A21" s="8" t="s">
        <v>33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3"/>
        <v>0</v>
      </c>
      <c r="O21" s="36">
        <v>630.48</v>
      </c>
      <c r="P21" s="36">
        <f t="shared" si="4"/>
        <v>-630.48</v>
      </c>
    </row>
    <row r="22" spans="1:16" ht="13.15" customHeight="1" x14ac:dyDescent="0.25">
      <c r="A22" s="8" t="s">
        <v>34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 t="shared" si="3"/>
        <v>0</v>
      </c>
      <c r="O22" s="36">
        <v>1190.92</v>
      </c>
      <c r="P22" s="36">
        <f t="shared" si="4"/>
        <v>-1190.92</v>
      </c>
    </row>
    <row r="23" spans="1:16" ht="13.15" customHeight="1" x14ac:dyDescent="0.25">
      <c r="A23" s="8" t="s">
        <v>35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>
        <f t="shared" si="3"/>
        <v>0</v>
      </c>
      <c r="O23" s="36">
        <v>0</v>
      </c>
      <c r="P23" s="36">
        <f t="shared" si="4"/>
        <v>0</v>
      </c>
    </row>
    <row r="24" spans="1:16" ht="13.15" customHeight="1" x14ac:dyDescent="0.25">
      <c r="A24" s="8" t="s">
        <v>36</v>
      </c>
      <c r="B24" s="18">
        <v>0</v>
      </c>
      <c r="C24" s="18">
        <v>0</v>
      </c>
      <c r="D24" s="18">
        <v>0</v>
      </c>
      <c r="E24" s="18">
        <v>0</v>
      </c>
      <c r="F24" s="18"/>
      <c r="G24" s="18"/>
      <c r="H24" s="18"/>
      <c r="I24" s="18"/>
      <c r="J24" s="18"/>
      <c r="K24" s="18"/>
      <c r="L24" s="18"/>
      <c r="M24" s="18"/>
      <c r="N24" s="18">
        <f t="shared" si="3"/>
        <v>0</v>
      </c>
      <c r="O24" s="36">
        <v>0</v>
      </c>
      <c r="P24" s="36">
        <f t="shared" si="4"/>
        <v>0</v>
      </c>
    </row>
    <row r="25" spans="1:16" ht="13.15" customHeight="1" x14ac:dyDescent="0.25">
      <c r="A25" s="8" t="s">
        <v>37</v>
      </c>
      <c r="B25" s="18">
        <v>0</v>
      </c>
      <c r="C25" s="18">
        <v>0</v>
      </c>
      <c r="D25" s="18">
        <v>0</v>
      </c>
      <c r="E25" s="18">
        <v>0</v>
      </c>
      <c r="F25" s="18"/>
      <c r="G25" s="18"/>
      <c r="H25" s="18"/>
      <c r="I25" s="18"/>
      <c r="J25" s="18"/>
      <c r="K25" s="18"/>
      <c r="L25" s="18"/>
      <c r="M25" s="18"/>
      <c r="N25" s="18">
        <f t="shared" si="3"/>
        <v>0</v>
      </c>
      <c r="O25" s="36">
        <v>0</v>
      </c>
      <c r="P25" s="36">
        <f t="shared" si="4"/>
        <v>0</v>
      </c>
    </row>
    <row r="26" spans="1:16" ht="13.15" customHeight="1" x14ac:dyDescent="0.25">
      <c r="A26" s="8" t="s">
        <v>38</v>
      </c>
      <c r="B26" s="18">
        <v>0</v>
      </c>
      <c r="C26" s="18">
        <v>0</v>
      </c>
      <c r="D26" s="18">
        <v>0</v>
      </c>
      <c r="E26" s="18">
        <v>0</v>
      </c>
      <c r="F26" s="18"/>
      <c r="G26" s="18"/>
      <c r="H26" s="18"/>
      <c r="I26" s="18"/>
      <c r="J26" s="18"/>
      <c r="K26" s="18"/>
      <c r="L26" s="18"/>
      <c r="M26" s="18"/>
      <c r="N26" s="18">
        <f t="shared" si="3"/>
        <v>0</v>
      </c>
      <c r="O26" s="36">
        <v>0</v>
      </c>
      <c r="P26" s="36">
        <f t="shared" si="4"/>
        <v>0</v>
      </c>
    </row>
    <row r="27" spans="1:16" ht="13.15" customHeight="1" x14ac:dyDescent="0.25">
      <c r="A27" s="8" t="s">
        <v>39</v>
      </c>
      <c r="B27" s="18">
        <v>0</v>
      </c>
      <c r="C27" s="18">
        <v>0</v>
      </c>
      <c r="D27" s="18">
        <v>0</v>
      </c>
      <c r="E27" s="18">
        <v>0</v>
      </c>
      <c r="F27" s="18"/>
      <c r="G27" s="18"/>
      <c r="H27" s="18"/>
      <c r="I27" s="18"/>
      <c r="J27" s="18"/>
      <c r="K27" s="18"/>
      <c r="L27" s="18"/>
      <c r="M27" s="18"/>
      <c r="N27" s="18">
        <f t="shared" si="3"/>
        <v>0</v>
      </c>
      <c r="O27" s="36">
        <v>0</v>
      </c>
      <c r="P27" s="36">
        <f t="shared" si="4"/>
        <v>0</v>
      </c>
    </row>
    <row r="28" spans="1:16" ht="13.15" customHeight="1" x14ac:dyDescent="0.25">
      <c r="A28" s="8" t="s">
        <v>40</v>
      </c>
      <c r="B28" s="18">
        <v>0</v>
      </c>
      <c r="C28" s="18">
        <v>0</v>
      </c>
      <c r="D28" s="18">
        <v>0</v>
      </c>
      <c r="E28" s="18">
        <v>0</v>
      </c>
      <c r="F28" s="18"/>
      <c r="G28" s="18"/>
      <c r="H28" s="18"/>
      <c r="I28" s="18"/>
      <c r="J28" s="18"/>
      <c r="K28" s="18"/>
      <c r="L28" s="18"/>
      <c r="M28" s="18"/>
      <c r="N28" s="18">
        <f t="shared" si="3"/>
        <v>0</v>
      </c>
      <c r="O28" s="36">
        <v>0</v>
      </c>
      <c r="P28" s="36">
        <f t="shared" si="4"/>
        <v>0</v>
      </c>
    </row>
    <row r="29" spans="1:16" ht="13.15" customHeight="1" x14ac:dyDescent="0.25">
      <c r="A29" s="8" t="s">
        <v>41</v>
      </c>
      <c r="B29" s="18">
        <v>0</v>
      </c>
      <c r="C29" s="18">
        <v>0</v>
      </c>
      <c r="D29" s="18">
        <v>0</v>
      </c>
      <c r="E29" s="18">
        <v>0</v>
      </c>
      <c r="F29" s="18"/>
      <c r="G29" s="18"/>
      <c r="H29" s="18"/>
      <c r="I29" s="18"/>
      <c r="J29" s="18"/>
      <c r="K29" s="18"/>
      <c r="L29" s="18"/>
      <c r="M29" s="18"/>
      <c r="N29" s="18">
        <f t="shared" si="3"/>
        <v>0</v>
      </c>
      <c r="O29" s="36">
        <v>0</v>
      </c>
      <c r="P29" s="36">
        <f t="shared" si="4"/>
        <v>0</v>
      </c>
    </row>
    <row r="30" spans="1:16" ht="13.15" customHeight="1" x14ac:dyDescent="0.25">
      <c r="A30" s="8" t="s">
        <v>42</v>
      </c>
      <c r="B30" s="18">
        <v>0</v>
      </c>
      <c r="C30" s="18">
        <v>0</v>
      </c>
      <c r="D30" s="18">
        <v>0</v>
      </c>
      <c r="E30" s="18">
        <v>0</v>
      </c>
      <c r="F30" s="18"/>
      <c r="G30" s="18"/>
      <c r="H30" s="18"/>
      <c r="I30" s="18"/>
      <c r="J30" s="18"/>
      <c r="K30" s="18"/>
      <c r="L30" s="18"/>
      <c r="M30" s="18"/>
      <c r="N30" s="18">
        <f t="shared" si="3"/>
        <v>0</v>
      </c>
      <c r="O30" s="36">
        <v>0</v>
      </c>
      <c r="P30" s="36">
        <f t="shared" si="4"/>
        <v>0</v>
      </c>
    </row>
    <row r="31" spans="1:16" ht="13.15" customHeight="1" x14ac:dyDescent="0.25">
      <c r="A31" s="8" t="s">
        <v>43</v>
      </c>
      <c r="B31" s="18">
        <v>0</v>
      </c>
      <c r="C31" s="18">
        <v>0</v>
      </c>
      <c r="D31" s="18">
        <v>0</v>
      </c>
      <c r="E31" s="18">
        <v>0</v>
      </c>
      <c r="F31" s="18"/>
      <c r="G31" s="18"/>
      <c r="H31" s="18"/>
      <c r="I31" s="18"/>
      <c r="J31" s="18"/>
      <c r="K31" s="18"/>
      <c r="L31" s="18"/>
      <c r="M31" s="18"/>
      <c r="N31" s="18">
        <f t="shared" si="3"/>
        <v>0</v>
      </c>
      <c r="O31" s="36">
        <v>0</v>
      </c>
      <c r="P31" s="36">
        <f t="shared" si="4"/>
        <v>0</v>
      </c>
    </row>
    <row r="32" spans="1:16" ht="13.15" customHeight="1" x14ac:dyDescent="0.25">
      <c r="A32" s="8" t="s">
        <v>44</v>
      </c>
      <c r="B32" s="18">
        <v>0</v>
      </c>
      <c r="C32" s="18">
        <v>0</v>
      </c>
      <c r="D32" s="18">
        <v>0</v>
      </c>
      <c r="E32" s="18">
        <v>0</v>
      </c>
      <c r="F32" s="18"/>
      <c r="G32" s="18"/>
      <c r="H32" s="18"/>
      <c r="I32" s="18"/>
      <c r="J32" s="18"/>
      <c r="K32" s="18"/>
      <c r="L32" s="18"/>
      <c r="M32" s="18"/>
      <c r="N32" s="18">
        <f t="shared" si="3"/>
        <v>0</v>
      </c>
      <c r="O32" s="36">
        <v>0</v>
      </c>
      <c r="P32" s="36">
        <f t="shared" si="4"/>
        <v>0</v>
      </c>
    </row>
    <row r="33" spans="1:16" ht="13.15" customHeight="1" x14ac:dyDescent="0.25">
      <c r="A33" s="8" t="s">
        <v>45</v>
      </c>
      <c r="B33" s="18">
        <v>0</v>
      </c>
      <c r="C33" s="18">
        <v>0</v>
      </c>
      <c r="D33" s="18">
        <v>0</v>
      </c>
      <c r="E33" s="18">
        <v>0</v>
      </c>
      <c r="F33" s="18"/>
      <c r="G33" s="18"/>
      <c r="H33" s="18"/>
      <c r="I33" s="18"/>
      <c r="J33" s="18"/>
      <c r="K33" s="18"/>
      <c r="L33" s="18"/>
      <c r="M33" s="18"/>
      <c r="N33" s="18">
        <f t="shared" si="3"/>
        <v>0</v>
      </c>
      <c r="O33" s="36">
        <v>0</v>
      </c>
      <c r="P33" s="36">
        <f t="shared" si="4"/>
        <v>0</v>
      </c>
    </row>
    <row r="34" spans="1:16" ht="13.15" customHeight="1" x14ac:dyDescent="0.25">
      <c r="A34" s="8" t="s">
        <v>46</v>
      </c>
      <c r="B34" s="18"/>
      <c r="C34" s="18">
        <v>0</v>
      </c>
      <c r="D34" s="18">
        <v>0</v>
      </c>
      <c r="E34" s="18">
        <v>0</v>
      </c>
      <c r="F34" s="18"/>
      <c r="G34" s="18"/>
      <c r="H34" s="18"/>
      <c r="I34" s="18"/>
      <c r="J34" s="18"/>
      <c r="K34" s="18"/>
      <c r="L34" s="18"/>
      <c r="M34" s="18"/>
      <c r="N34" s="18">
        <f t="shared" si="3"/>
        <v>0</v>
      </c>
      <c r="O34" s="36">
        <v>33260.300000000003</v>
      </c>
      <c r="P34" s="36">
        <f t="shared" si="4"/>
        <v>-33260.300000000003</v>
      </c>
    </row>
    <row r="35" spans="1:16" ht="13.15" customHeight="1" x14ac:dyDescent="0.25">
      <c r="A35" s="8" t="s">
        <v>47</v>
      </c>
      <c r="B35" s="18"/>
      <c r="C35" s="18">
        <v>0</v>
      </c>
      <c r="D35" s="18">
        <v>0</v>
      </c>
      <c r="E35" s="18">
        <v>0</v>
      </c>
      <c r="F35" s="18"/>
      <c r="G35" s="18"/>
      <c r="H35" s="18"/>
      <c r="I35" s="18"/>
      <c r="J35" s="18"/>
      <c r="K35" s="18"/>
      <c r="L35" s="18"/>
      <c r="M35" s="18"/>
      <c r="N35" s="18">
        <f t="shared" si="3"/>
        <v>0</v>
      </c>
      <c r="O35" s="36">
        <v>1500</v>
      </c>
      <c r="P35" s="36">
        <f t="shared" si="4"/>
        <v>-1500</v>
      </c>
    </row>
    <row r="36" spans="1:16" ht="13.15" customHeight="1" x14ac:dyDescent="0.25">
      <c r="A36" s="8" t="s">
        <v>48</v>
      </c>
      <c r="B36" s="18"/>
      <c r="C36" s="18">
        <v>0</v>
      </c>
      <c r="D36" s="18">
        <v>0</v>
      </c>
      <c r="E36" s="18">
        <v>0</v>
      </c>
      <c r="F36" s="18"/>
      <c r="G36" s="18"/>
      <c r="H36" s="18"/>
      <c r="I36" s="18"/>
      <c r="J36" s="18"/>
      <c r="K36" s="18"/>
      <c r="L36" s="18"/>
      <c r="M36" s="18"/>
      <c r="N36" s="18">
        <f t="shared" si="3"/>
        <v>0</v>
      </c>
      <c r="O36" s="36">
        <v>0</v>
      </c>
      <c r="P36" s="36">
        <f t="shared" si="4"/>
        <v>0</v>
      </c>
    </row>
    <row r="37" spans="1:16" ht="13.15" customHeight="1" x14ac:dyDescent="0.25">
      <c r="A37" s="8" t="s">
        <v>49</v>
      </c>
      <c r="B37" s="18"/>
      <c r="C37" s="18">
        <v>0</v>
      </c>
      <c r="D37" s="18">
        <v>0</v>
      </c>
      <c r="E37" s="18">
        <v>0</v>
      </c>
      <c r="F37" s="18"/>
      <c r="G37" s="18"/>
      <c r="H37" s="18"/>
      <c r="I37" s="18"/>
      <c r="J37" s="18"/>
      <c r="K37" s="18"/>
      <c r="L37" s="18"/>
      <c r="M37" s="18"/>
      <c r="N37" s="18">
        <f t="shared" si="3"/>
        <v>0</v>
      </c>
      <c r="O37" s="36">
        <v>0</v>
      </c>
      <c r="P37" s="36">
        <f t="shared" si="4"/>
        <v>0</v>
      </c>
    </row>
    <row r="38" spans="1:16" ht="13.15" customHeight="1" x14ac:dyDescent="0.25">
      <c r="A38" s="8" t="s">
        <v>50</v>
      </c>
      <c r="B38" s="18"/>
      <c r="C38" s="18">
        <v>0</v>
      </c>
      <c r="D38" s="18">
        <v>0</v>
      </c>
      <c r="E38" s="18">
        <v>0</v>
      </c>
      <c r="F38" s="18"/>
      <c r="G38" s="18"/>
      <c r="H38" s="18"/>
      <c r="I38" s="18"/>
      <c r="J38" s="18"/>
      <c r="K38" s="18"/>
      <c r="L38" s="18"/>
      <c r="M38" s="18"/>
      <c r="N38" s="18">
        <f t="shared" si="3"/>
        <v>0</v>
      </c>
      <c r="O38" s="36">
        <v>0</v>
      </c>
      <c r="P38" s="36">
        <f t="shared" si="4"/>
        <v>0</v>
      </c>
    </row>
    <row r="39" spans="1:16" ht="13.15" customHeight="1" x14ac:dyDescent="0.25">
      <c r="A39" s="8" t="s">
        <v>51</v>
      </c>
      <c r="B39" s="18"/>
      <c r="C39" s="18">
        <v>0</v>
      </c>
      <c r="D39" s="18">
        <v>0</v>
      </c>
      <c r="E39" s="18">
        <v>0</v>
      </c>
      <c r="F39" s="18"/>
      <c r="G39" s="18"/>
      <c r="H39" s="18"/>
      <c r="I39" s="18"/>
      <c r="J39" s="18"/>
      <c r="K39" s="18"/>
      <c r="L39" s="18"/>
      <c r="M39" s="18"/>
      <c r="N39" s="18">
        <f t="shared" si="3"/>
        <v>0</v>
      </c>
      <c r="O39" s="36">
        <v>0</v>
      </c>
      <c r="P39" s="36">
        <f t="shared" si="4"/>
        <v>0</v>
      </c>
    </row>
    <row r="40" spans="1:16" ht="13.15" customHeight="1" x14ac:dyDescent="0.25">
      <c r="A40" s="8" t="s">
        <v>52</v>
      </c>
      <c r="B40" s="18"/>
      <c r="C40" s="18">
        <v>0</v>
      </c>
      <c r="D40" s="18">
        <v>0</v>
      </c>
      <c r="E40" s="18">
        <v>0</v>
      </c>
      <c r="F40" s="18"/>
      <c r="G40" s="18"/>
      <c r="H40" s="18"/>
      <c r="I40" s="18"/>
      <c r="J40" s="18"/>
      <c r="K40" s="18"/>
      <c r="L40" s="18"/>
      <c r="M40" s="18"/>
      <c r="N40" s="18">
        <f t="shared" si="3"/>
        <v>0</v>
      </c>
      <c r="O40" s="36">
        <v>0</v>
      </c>
      <c r="P40" s="36">
        <f t="shared" si="4"/>
        <v>0</v>
      </c>
    </row>
    <row r="41" spans="1:16" ht="13.15" customHeight="1" x14ac:dyDescent="0.25">
      <c r="A41" s="8" t="s">
        <v>53</v>
      </c>
      <c r="B41" s="18"/>
      <c r="C41" s="18">
        <v>0</v>
      </c>
      <c r="D41" s="18">
        <v>0</v>
      </c>
      <c r="E41" s="18">
        <v>0</v>
      </c>
      <c r="F41" s="18"/>
      <c r="G41" s="18"/>
      <c r="H41" s="18"/>
      <c r="I41" s="18"/>
      <c r="J41" s="18"/>
      <c r="K41" s="18"/>
      <c r="L41" s="18"/>
      <c r="M41" s="18"/>
      <c r="N41" s="18">
        <f t="shared" si="3"/>
        <v>0</v>
      </c>
      <c r="O41" s="36">
        <v>0</v>
      </c>
      <c r="P41" s="36">
        <f t="shared" si="4"/>
        <v>0</v>
      </c>
    </row>
    <row r="42" spans="1:16" ht="13.15" customHeight="1" x14ac:dyDescent="0.25">
      <c r="A42" s="8" t="s">
        <v>54</v>
      </c>
      <c r="B42" s="18"/>
      <c r="C42" s="18">
        <v>0</v>
      </c>
      <c r="D42" s="18">
        <v>0</v>
      </c>
      <c r="E42" s="18">
        <v>0</v>
      </c>
      <c r="F42" s="18"/>
      <c r="G42" s="18"/>
      <c r="H42" s="18"/>
      <c r="I42" s="18"/>
      <c r="J42" s="18"/>
      <c r="K42" s="18"/>
      <c r="L42" s="18"/>
      <c r="M42" s="18"/>
      <c r="N42" s="18">
        <f t="shared" si="3"/>
        <v>0</v>
      </c>
      <c r="O42" s="36">
        <v>375</v>
      </c>
      <c r="P42" s="36">
        <f t="shared" si="4"/>
        <v>-375</v>
      </c>
    </row>
    <row r="43" spans="1:16" ht="13.15" customHeight="1" x14ac:dyDescent="0.25">
      <c r="A43" s="8" t="s">
        <v>55</v>
      </c>
      <c r="B43" s="18"/>
      <c r="C43" s="18">
        <v>0</v>
      </c>
      <c r="D43" s="18">
        <v>0</v>
      </c>
      <c r="E43" s="18">
        <v>0</v>
      </c>
      <c r="F43" s="18"/>
      <c r="G43" s="18"/>
      <c r="H43" s="18"/>
      <c r="I43" s="18"/>
      <c r="J43" s="18"/>
      <c r="K43" s="18"/>
      <c r="L43" s="18"/>
      <c r="M43" s="18"/>
      <c r="N43" s="18">
        <f t="shared" si="3"/>
        <v>0</v>
      </c>
      <c r="O43" s="36">
        <v>0</v>
      </c>
      <c r="P43" s="36">
        <f t="shared" si="4"/>
        <v>0</v>
      </c>
    </row>
    <row r="44" spans="1:16" ht="13.15" customHeight="1" x14ac:dyDescent="0.25">
      <c r="A44" s="8" t="s">
        <v>56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>
        <f t="shared" si="3"/>
        <v>0</v>
      </c>
      <c r="O44" s="36">
        <v>0</v>
      </c>
      <c r="P44" s="36">
        <f t="shared" si="4"/>
        <v>0</v>
      </c>
    </row>
    <row r="45" spans="1:16" ht="13.15" customHeight="1" x14ac:dyDescent="0.25">
      <c r="A45" s="8" t="s">
        <v>57</v>
      </c>
      <c r="B45" s="18"/>
      <c r="C45" s="18">
        <v>0</v>
      </c>
      <c r="D45" s="18">
        <v>0</v>
      </c>
      <c r="E45" s="18">
        <v>0</v>
      </c>
      <c r="F45" s="18"/>
      <c r="G45" s="18"/>
      <c r="H45" s="18"/>
      <c r="I45" s="18"/>
      <c r="J45" s="18"/>
      <c r="K45" s="18"/>
      <c r="L45" s="18"/>
      <c r="M45" s="18"/>
      <c r="N45" s="18">
        <f t="shared" si="3"/>
        <v>0</v>
      </c>
      <c r="O45" s="36">
        <v>0</v>
      </c>
      <c r="P45" s="36">
        <f t="shared" si="4"/>
        <v>0</v>
      </c>
    </row>
    <row r="46" spans="1:16" ht="13.15" customHeight="1" x14ac:dyDescent="0.25">
      <c r="A46" s="8" t="s">
        <v>58</v>
      </c>
      <c r="B46" s="18"/>
      <c r="C46" s="18">
        <v>0</v>
      </c>
      <c r="D46" s="18">
        <v>0</v>
      </c>
      <c r="E46" s="18">
        <v>0</v>
      </c>
      <c r="F46" s="18"/>
      <c r="G46" s="18"/>
      <c r="H46" s="18"/>
      <c r="I46" s="18"/>
      <c r="J46" s="18"/>
      <c r="K46" s="18"/>
      <c r="L46" s="18"/>
      <c r="M46" s="18"/>
      <c r="N46" s="18">
        <f t="shared" si="3"/>
        <v>0</v>
      </c>
      <c r="O46" s="36">
        <v>0</v>
      </c>
      <c r="P46" s="36">
        <f t="shared" si="4"/>
        <v>0</v>
      </c>
    </row>
    <row r="47" spans="1:16" ht="13.15" customHeight="1" x14ac:dyDescent="0.25">
      <c r="A47" s="8" t="s">
        <v>59</v>
      </c>
      <c r="B47" s="18"/>
      <c r="C47" s="18">
        <v>0</v>
      </c>
      <c r="D47" s="18">
        <v>0</v>
      </c>
      <c r="E47" s="18">
        <v>0</v>
      </c>
      <c r="F47" s="18"/>
      <c r="G47" s="18"/>
      <c r="H47" s="18"/>
      <c r="I47" s="18"/>
      <c r="J47" s="18"/>
      <c r="K47" s="18"/>
      <c r="L47" s="18"/>
      <c r="M47" s="18"/>
      <c r="N47" s="18">
        <f t="shared" si="3"/>
        <v>0</v>
      </c>
      <c r="O47" s="36">
        <v>0</v>
      </c>
      <c r="P47" s="36">
        <f t="shared" si="4"/>
        <v>0</v>
      </c>
    </row>
    <row r="48" spans="1:16" ht="13.15" customHeight="1" x14ac:dyDescent="0.25">
      <c r="A48" s="8" t="s">
        <v>60</v>
      </c>
      <c r="B48" s="18"/>
      <c r="C48" s="18">
        <v>0</v>
      </c>
      <c r="D48" s="18">
        <v>0</v>
      </c>
      <c r="E48" s="18">
        <v>0</v>
      </c>
      <c r="F48" s="18"/>
      <c r="G48" s="18"/>
      <c r="H48" s="18"/>
      <c r="I48" s="18"/>
      <c r="J48" s="18"/>
      <c r="K48" s="18"/>
      <c r="L48" s="18"/>
      <c r="M48" s="18"/>
      <c r="N48" s="18">
        <f t="shared" si="3"/>
        <v>0</v>
      </c>
      <c r="O48" s="36">
        <v>0</v>
      </c>
      <c r="P48" s="36">
        <f t="shared" si="4"/>
        <v>0</v>
      </c>
    </row>
    <row r="49" spans="1:16" ht="13.15" customHeight="1" x14ac:dyDescent="0.25">
      <c r="A49" s="8" t="s">
        <v>61</v>
      </c>
      <c r="B49" s="18"/>
      <c r="C49" s="18">
        <v>0</v>
      </c>
      <c r="D49" s="18">
        <v>0</v>
      </c>
      <c r="E49" s="18">
        <v>0</v>
      </c>
      <c r="F49" s="18"/>
      <c r="G49" s="18"/>
      <c r="H49" s="18"/>
      <c r="I49" s="18"/>
      <c r="J49" s="18"/>
      <c r="K49" s="18"/>
      <c r="L49" s="18"/>
      <c r="M49" s="18"/>
      <c r="N49" s="18">
        <f t="shared" si="3"/>
        <v>0</v>
      </c>
      <c r="O49" s="36">
        <v>0</v>
      </c>
      <c r="P49" s="36">
        <f t="shared" si="4"/>
        <v>0</v>
      </c>
    </row>
    <row r="50" spans="1:16" ht="13.15" customHeight="1" x14ac:dyDescent="0.25">
      <c r="A50" s="8" t="s">
        <v>62</v>
      </c>
      <c r="B50" s="18"/>
      <c r="C50" s="18">
        <v>0</v>
      </c>
      <c r="D50" s="18">
        <v>0</v>
      </c>
      <c r="E50" s="18">
        <v>0</v>
      </c>
      <c r="F50" s="18"/>
      <c r="G50" s="18"/>
      <c r="H50" s="18"/>
      <c r="I50" s="18"/>
      <c r="J50" s="18"/>
      <c r="K50" s="18"/>
      <c r="L50" s="18"/>
      <c r="M50" s="18"/>
      <c r="N50" s="18">
        <f t="shared" si="3"/>
        <v>0</v>
      </c>
      <c r="O50" s="36">
        <v>0</v>
      </c>
      <c r="P50" s="36">
        <f t="shared" si="4"/>
        <v>0</v>
      </c>
    </row>
    <row r="51" spans="1:16" ht="13.15" customHeight="1" x14ac:dyDescent="0.25">
      <c r="A51" s="8" t="s">
        <v>63</v>
      </c>
      <c r="B51" s="18"/>
      <c r="C51" s="18">
        <v>0</v>
      </c>
      <c r="D51" s="18">
        <v>0</v>
      </c>
      <c r="E51" s="18">
        <v>0</v>
      </c>
      <c r="F51" s="18"/>
      <c r="G51" s="18"/>
      <c r="H51" s="18"/>
      <c r="I51" s="18"/>
      <c r="J51" s="18"/>
      <c r="K51" s="18"/>
      <c r="L51" s="18"/>
      <c r="M51" s="18"/>
      <c r="N51" s="18">
        <f t="shared" si="3"/>
        <v>0</v>
      </c>
      <c r="O51" s="36">
        <v>0</v>
      </c>
      <c r="P51" s="36">
        <f t="shared" si="4"/>
        <v>0</v>
      </c>
    </row>
    <row r="52" spans="1:16" ht="13.15" customHeight="1" x14ac:dyDescent="0.25">
      <c r="A52" s="8" t="s">
        <v>64</v>
      </c>
      <c r="B52" s="18"/>
      <c r="C52" s="18">
        <v>0</v>
      </c>
      <c r="D52" s="18">
        <v>0</v>
      </c>
      <c r="E52" s="18">
        <v>0</v>
      </c>
      <c r="F52" s="18"/>
      <c r="G52" s="18"/>
      <c r="H52" s="18"/>
      <c r="I52" s="18"/>
      <c r="J52" s="18"/>
      <c r="K52" s="18"/>
      <c r="L52" s="18"/>
      <c r="M52" s="18"/>
      <c r="N52" s="18">
        <f t="shared" si="3"/>
        <v>0</v>
      </c>
      <c r="O52" s="36">
        <v>576.79999999999995</v>
      </c>
      <c r="P52" s="36">
        <f t="shared" si="4"/>
        <v>-576.79999999999995</v>
      </c>
    </row>
    <row r="53" spans="1:16" ht="13.15" customHeight="1" x14ac:dyDescent="0.25">
      <c r="A53" s="8" t="s">
        <v>65</v>
      </c>
      <c r="B53" s="18"/>
      <c r="C53" s="18">
        <v>0</v>
      </c>
      <c r="D53" s="18">
        <v>0</v>
      </c>
      <c r="E53" s="18">
        <v>0</v>
      </c>
      <c r="F53" s="18"/>
      <c r="G53" s="18"/>
      <c r="H53" s="18"/>
      <c r="I53" s="18"/>
      <c r="J53" s="18"/>
      <c r="K53" s="18"/>
      <c r="L53" s="18"/>
      <c r="M53" s="18"/>
      <c r="N53" s="18">
        <f t="shared" si="3"/>
        <v>0</v>
      </c>
      <c r="O53" s="36">
        <v>714.99</v>
      </c>
      <c r="P53" s="36">
        <f t="shared" si="4"/>
        <v>-714.99</v>
      </c>
    </row>
    <row r="54" spans="1:16" ht="13.15" customHeight="1" x14ac:dyDescent="0.25">
      <c r="A54" s="8" t="s">
        <v>66</v>
      </c>
      <c r="B54" s="18"/>
      <c r="C54" s="18">
        <v>0</v>
      </c>
      <c r="D54" s="18">
        <v>0</v>
      </c>
      <c r="E54" s="18">
        <v>0</v>
      </c>
      <c r="F54" s="18"/>
      <c r="G54" s="18"/>
      <c r="H54" s="18"/>
      <c r="I54" s="18"/>
      <c r="J54" s="18"/>
      <c r="K54" s="18"/>
      <c r="L54" s="18"/>
      <c r="M54" s="18"/>
      <c r="N54" s="18">
        <f t="shared" si="3"/>
        <v>0</v>
      </c>
      <c r="O54" s="36">
        <v>0</v>
      </c>
      <c r="P54" s="36">
        <f t="shared" si="4"/>
        <v>0</v>
      </c>
    </row>
    <row r="55" spans="1:16" ht="13.15" customHeight="1" x14ac:dyDescent="0.25">
      <c r="A55" s="8" t="s">
        <v>67</v>
      </c>
      <c r="B55" s="18">
        <v>0</v>
      </c>
      <c r="C55" s="18">
        <v>0</v>
      </c>
      <c r="D55" s="18">
        <v>0</v>
      </c>
      <c r="E55" s="18">
        <v>0</v>
      </c>
      <c r="F55" s="18"/>
      <c r="G55" s="18"/>
      <c r="H55" s="18"/>
      <c r="I55" s="18"/>
      <c r="J55" s="18"/>
      <c r="K55" s="18"/>
      <c r="L55" s="18"/>
      <c r="M55" s="18"/>
      <c r="N55" s="18">
        <f t="shared" si="3"/>
        <v>0</v>
      </c>
      <c r="O55" s="36">
        <v>0</v>
      </c>
      <c r="P55" s="36">
        <f t="shared" si="4"/>
        <v>0</v>
      </c>
    </row>
    <row r="56" spans="1:16" ht="13.15" customHeight="1" x14ac:dyDescent="0.25">
      <c r="A56" s="8" t="s">
        <v>68</v>
      </c>
      <c r="B56" s="18">
        <v>0</v>
      </c>
      <c r="C56" s="18">
        <v>0</v>
      </c>
      <c r="D56" s="18">
        <v>0</v>
      </c>
      <c r="E56" s="18">
        <v>0</v>
      </c>
      <c r="F56" s="18"/>
      <c r="G56" s="18"/>
      <c r="H56" s="18"/>
      <c r="I56" s="18"/>
      <c r="J56" s="18"/>
      <c r="K56" s="18"/>
      <c r="L56" s="18"/>
      <c r="M56" s="18"/>
      <c r="N56" s="18">
        <f t="shared" si="3"/>
        <v>0</v>
      </c>
      <c r="O56" s="36">
        <v>0</v>
      </c>
      <c r="P56" s="36">
        <f t="shared" si="4"/>
        <v>0</v>
      </c>
    </row>
    <row r="57" spans="1:16" ht="13.15" customHeight="1" x14ac:dyDescent="0.25">
      <c r="A57" s="8" t="s">
        <v>69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f t="shared" si="3"/>
        <v>0</v>
      </c>
      <c r="O57" s="36">
        <v>0</v>
      </c>
      <c r="P57" s="36">
        <f t="shared" si="4"/>
        <v>0</v>
      </c>
    </row>
    <row r="58" spans="1:16" ht="13.15" customHeight="1" x14ac:dyDescent="0.25">
      <c r="A58" s="8" t="s">
        <v>70</v>
      </c>
      <c r="B58" s="18"/>
      <c r="C58" s="18"/>
      <c r="D58" s="18"/>
      <c r="E58" s="18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f t="shared" si="3"/>
        <v>0</v>
      </c>
      <c r="O58" s="36">
        <v>2500</v>
      </c>
      <c r="P58" s="36">
        <f t="shared" si="4"/>
        <v>-2500</v>
      </c>
    </row>
    <row r="59" spans="1:16" ht="13.15" customHeight="1" x14ac:dyDescent="0.25">
      <c r="A59" s="8" t="s">
        <v>71</v>
      </c>
      <c r="B59" s="18"/>
      <c r="C59" s="18"/>
      <c r="D59" s="18"/>
      <c r="E59" s="18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f t="shared" si="3"/>
        <v>0</v>
      </c>
      <c r="O59" s="36">
        <v>2718.64</v>
      </c>
      <c r="P59" s="36">
        <f t="shared" si="4"/>
        <v>-2718.64</v>
      </c>
    </row>
    <row r="60" spans="1:16" ht="13.15" customHeight="1" x14ac:dyDescent="0.25">
      <c r="A60" s="8" t="s">
        <v>72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f t="shared" si="3"/>
        <v>0</v>
      </c>
      <c r="O60" s="36">
        <v>0</v>
      </c>
      <c r="P60" s="36">
        <f t="shared" si="4"/>
        <v>0</v>
      </c>
    </row>
    <row r="61" spans="1:16" ht="13.15" customHeight="1" x14ac:dyDescent="0.25">
      <c r="A61" s="8" t="s">
        <v>73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f t="shared" si="3"/>
        <v>0</v>
      </c>
      <c r="O61" s="36">
        <v>0</v>
      </c>
      <c r="P61" s="36">
        <f t="shared" si="4"/>
        <v>0</v>
      </c>
    </row>
    <row r="62" spans="1:16" ht="13.15" customHeight="1" x14ac:dyDescent="0.25">
      <c r="A62" s="8" t="s">
        <v>74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f t="shared" si="3"/>
        <v>0</v>
      </c>
      <c r="O62" s="36">
        <v>0</v>
      </c>
      <c r="P62" s="36">
        <f t="shared" si="4"/>
        <v>0</v>
      </c>
    </row>
    <row r="63" spans="1:16" ht="13.15" customHeight="1" x14ac:dyDescent="0.25">
      <c r="A63" s="8" t="s">
        <v>75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f t="shared" si="3"/>
        <v>0</v>
      </c>
      <c r="O63" s="36">
        <v>0</v>
      </c>
      <c r="P63" s="36">
        <f t="shared" si="4"/>
        <v>0</v>
      </c>
    </row>
    <row r="64" spans="1:16" ht="13.15" customHeight="1" x14ac:dyDescent="0.25">
      <c r="A64" s="8" t="s">
        <v>76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f t="shared" si="3"/>
        <v>0</v>
      </c>
      <c r="O64" s="36">
        <v>0</v>
      </c>
      <c r="P64" s="36">
        <f t="shared" si="4"/>
        <v>0</v>
      </c>
    </row>
    <row r="65" spans="1:16" ht="13.15" customHeight="1" x14ac:dyDescent="0.25">
      <c r="A65" s="8" t="s">
        <v>77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f t="shared" si="3"/>
        <v>0</v>
      </c>
      <c r="O65" s="36">
        <v>0</v>
      </c>
      <c r="P65" s="36">
        <f t="shared" si="4"/>
        <v>0</v>
      </c>
    </row>
    <row r="66" spans="1:16" ht="13.15" customHeight="1" x14ac:dyDescent="0.25">
      <c r="A66" s="8" t="s">
        <v>78</v>
      </c>
      <c r="B66" s="18"/>
      <c r="C66" s="18"/>
      <c r="D66" s="18"/>
      <c r="E66" s="18">
        <v>0</v>
      </c>
      <c r="F66" s="18"/>
      <c r="G66" s="18"/>
      <c r="H66" s="18"/>
      <c r="I66" s="18"/>
      <c r="J66" s="18">
        <v>0</v>
      </c>
      <c r="K66" s="18">
        <v>0</v>
      </c>
      <c r="L66" s="18">
        <v>0</v>
      </c>
      <c r="M66" s="18">
        <v>0</v>
      </c>
      <c r="N66" s="18">
        <f t="shared" si="3"/>
        <v>0</v>
      </c>
      <c r="O66" s="36">
        <v>2894.19</v>
      </c>
      <c r="P66" s="36">
        <f t="shared" si="4"/>
        <v>-2894.19</v>
      </c>
    </row>
    <row r="67" spans="1:16" ht="12" customHeight="1" x14ac:dyDescent="0.25">
      <c r="A67" s="8" t="s">
        <v>79</v>
      </c>
      <c r="B67" s="20">
        <f>SUM(B19:B66)</f>
        <v>0</v>
      </c>
      <c r="C67" s="20">
        <f t="shared" ref="C67:P67" si="5">SUM(C19:C66)</f>
        <v>0</v>
      </c>
      <c r="D67" s="20">
        <f t="shared" si="5"/>
        <v>0</v>
      </c>
      <c r="E67" s="20">
        <f t="shared" si="5"/>
        <v>0</v>
      </c>
      <c r="F67" s="20">
        <f t="shared" si="5"/>
        <v>0</v>
      </c>
      <c r="G67" s="20">
        <f t="shared" si="5"/>
        <v>0</v>
      </c>
      <c r="H67" s="20">
        <f t="shared" si="5"/>
        <v>0</v>
      </c>
      <c r="I67" s="20">
        <f t="shared" si="5"/>
        <v>0</v>
      </c>
      <c r="J67" s="20">
        <f t="shared" si="5"/>
        <v>0</v>
      </c>
      <c r="K67" s="20">
        <f t="shared" si="5"/>
        <v>0</v>
      </c>
      <c r="L67" s="20">
        <f t="shared" si="5"/>
        <v>0</v>
      </c>
      <c r="M67" s="20">
        <f t="shared" si="5"/>
        <v>0</v>
      </c>
      <c r="N67" s="20">
        <f t="shared" si="5"/>
        <v>0</v>
      </c>
      <c r="O67" s="20">
        <f t="shared" si="5"/>
        <v>55476.380000000005</v>
      </c>
      <c r="P67" s="20">
        <f t="shared" si="5"/>
        <v>-55476.380000000005</v>
      </c>
    </row>
    <row r="68" spans="1:16" ht="13.35" customHeight="1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36"/>
      <c r="P68" s="36"/>
    </row>
    <row r="69" spans="1:16" ht="12.6" customHeight="1" thickBot="1" x14ac:dyDescent="0.3">
      <c r="A69" s="11" t="s">
        <v>80</v>
      </c>
      <c r="B69" s="24">
        <f>B16-B67</f>
        <v>0</v>
      </c>
      <c r="C69" s="24">
        <f t="shared" ref="C69:P69" si="6">C16-C67</f>
        <v>0</v>
      </c>
      <c r="D69" s="24">
        <f t="shared" si="6"/>
        <v>0</v>
      </c>
      <c r="E69" s="24">
        <f t="shared" si="6"/>
        <v>0</v>
      </c>
      <c r="F69" s="24">
        <f t="shared" si="6"/>
        <v>0</v>
      </c>
      <c r="G69" s="24">
        <f t="shared" si="6"/>
        <v>0</v>
      </c>
      <c r="H69" s="24">
        <f t="shared" si="6"/>
        <v>0</v>
      </c>
      <c r="I69" s="24">
        <f t="shared" si="6"/>
        <v>0</v>
      </c>
      <c r="J69" s="24">
        <f t="shared" si="6"/>
        <v>0</v>
      </c>
      <c r="K69" s="24">
        <f t="shared" si="6"/>
        <v>0</v>
      </c>
      <c r="L69" s="24">
        <f t="shared" si="6"/>
        <v>0</v>
      </c>
      <c r="M69" s="24">
        <f t="shared" si="6"/>
        <v>0</v>
      </c>
      <c r="N69" s="24">
        <f t="shared" si="6"/>
        <v>0</v>
      </c>
      <c r="O69" s="24">
        <f t="shared" si="6"/>
        <v>-55476.380000000005</v>
      </c>
      <c r="P69" s="24">
        <f t="shared" si="6"/>
        <v>55476.380000000005</v>
      </c>
    </row>
    <row r="70" spans="1:16" ht="13.35" customHeight="1" thickTop="1" x14ac:dyDescent="0.25"/>
  </sheetData>
  <mergeCells count="2">
    <mergeCell ref="A1:N1"/>
    <mergeCell ref="A2:N2"/>
  </mergeCells>
  <pageMargins left="0.25" right="0.25" top="0.25" bottom="0.25" header="0.5" footer="0.5"/>
  <pageSetup paperSize="143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D173-C148-4B73-9DB6-46932B8C561D}">
  <dimension ref="A1:Q72"/>
  <sheetViews>
    <sheetView topLeftCell="A8" zoomScale="80" zoomScaleNormal="80" workbookViewId="0">
      <selection activeCell="D19" sqref="D19"/>
    </sheetView>
  </sheetViews>
  <sheetFormatPr defaultRowHeight="13.5" x14ac:dyDescent="0.3"/>
  <cols>
    <col min="1" max="1" width="35.140625" style="2" customWidth="1"/>
    <col min="2" max="16" width="12.7109375" style="2" customWidth="1"/>
    <col min="17" max="16384" width="9.140625" style="2"/>
  </cols>
  <sheetData>
    <row r="1" spans="1:16" ht="12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ht="12.75" customHeight="1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</row>
    <row r="3" spans="1:16" ht="12.75" customHeight="1" x14ac:dyDescent="0.3">
      <c r="A3" s="63" t="s">
        <v>90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6" ht="39" customHeight="1" x14ac:dyDescent="0.3">
      <c r="A4" s="3"/>
      <c r="B4" s="44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4" t="s">
        <v>10</v>
      </c>
      <c r="J4" s="44" t="s">
        <v>11</v>
      </c>
      <c r="K4" s="44" t="s">
        <v>12</v>
      </c>
      <c r="L4" s="44" t="s">
        <v>13</v>
      </c>
      <c r="M4" s="44" t="s">
        <v>14</v>
      </c>
      <c r="N4" s="6" t="s">
        <v>15</v>
      </c>
      <c r="O4" s="7" t="s">
        <v>16</v>
      </c>
      <c r="P4" s="7" t="s">
        <v>17</v>
      </c>
    </row>
    <row r="5" spans="1:16" ht="12.75" customHeight="1" x14ac:dyDescent="0.3">
      <c r="A5" s="8" t="s">
        <v>18</v>
      </c>
    </row>
    <row r="6" spans="1:16" ht="12.75" customHeight="1" x14ac:dyDescent="0.3">
      <c r="A6" s="8" t="s">
        <v>19</v>
      </c>
      <c r="B6" s="45">
        <f>[8]Shared!B6</f>
        <v>0</v>
      </c>
      <c r="C6" s="45">
        <f>[8]Shared!C6</f>
        <v>0</v>
      </c>
      <c r="D6" s="45">
        <f>[8]Shared!D6</f>
        <v>0</v>
      </c>
      <c r="E6" s="45">
        <f>[8]Shared!E6</f>
        <v>0</v>
      </c>
      <c r="F6" s="45">
        <f>[8]Shared!F6</f>
        <v>0</v>
      </c>
      <c r="G6" s="45">
        <f>[8]Shared!G6</f>
        <v>0</v>
      </c>
      <c r="H6" s="45">
        <f>[8]Shared!H6</f>
        <v>0</v>
      </c>
      <c r="I6" s="45">
        <f>[8]Shared!I6</f>
        <v>0</v>
      </c>
      <c r="J6" s="45">
        <f>[8]Shared!J6</f>
        <v>0</v>
      </c>
      <c r="K6" s="45">
        <f>[8]Shared!K6</f>
        <v>0</v>
      </c>
      <c r="L6" s="45">
        <f>[8]Shared!L6</f>
        <v>0</v>
      </c>
      <c r="M6" s="45">
        <f>[8]Shared!M6</f>
        <v>0</v>
      </c>
      <c r="N6" s="45">
        <f>[8]Shared!N6</f>
        <v>0</v>
      </c>
      <c r="O6" s="45">
        <f>[8]Shared!O6</f>
        <v>0</v>
      </c>
      <c r="P6" s="19">
        <f>N6-O6</f>
        <v>0</v>
      </c>
    </row>
    <row r="7" spans="1:16" ht="12.75" customHeight="1" x14ac:dyDescent="0.3">
      <c r="A7" s="8" t="s">
        <v>20</v>
      </c>
      <c r="B7" s="45">
        <f>[8]Shared!B7</f>
        <v>0</v>
      </c>
      <c r="C7" s="45">
        <f>[8]Shared!C7</f>
        <v>0</v>
      </c>
      <c r="D7" s="45">
        <f>[8]Shared!D7</f>
        <v>0</v>
      </c>
      <c r="E7" s="45">
        <f>[8]Shared!E7</f>
        <v>0</v>
      </c>
      <c r="F7" s="45">
        <f>[8]Shared!F7</f>
        <v>0</v>
      </c>
      <c r="G7" s="45">
        <f>[8]Shared!G7</f>
        <v>0</v>
      </c>
      <c r="H7" s="45">
        <f>[8]Shared!H7</f>
        <v>0</v>
      </c>
      <c r="I7" s="45">
        <f>[8]Shared!I7</f>
        <v>0</v>
      </c>
      <c r="J7" s="45">
        <f>[8]Shared!J7</f>
        <v>0</v>
      </c>
      <c r="K7" s="45">
        <f>[8]Shared!K7</f>
        <v>0</v>
      </c>
      <c r="L7" s="45">
        <f>[8]Shared!L7</f>
        <v>0</v>
      </c>
      <c r="M7" s="45">
        <f>[8]Shared!M7</f>
        <v>0</v>
      </c>
      <c r="N7" s="45">
        <f>[8]Shared!N7</f>
        <v>0</v>
      </c>
      <c r="O7" s="45">
        <f>[8]Shared!O7</f>
        <v>0</v>
      </c>
      <c r="P7" s="19">
        <f t="shared" ref="P7:P15" si="0">N7-O7</f>
        <v>0</v>
      </c>
    </row>
    <row r="8" spans="1:16" ht="12.75" customHeight="1" x14ac:dyDescent="0.3">
      <c r="A8" s="8" t="s">
        <v>21</v>
      </c>
      <c r="B8" s="45">
        <f>[8]Shared!B8</f>
        <v>0</v>
      </c>
      <c r="C8" s="45">
        <f>[8]Shared!C8</f>
        <v>0</v>
      </c>
      <c r="D8" s="45">
        <f>[8]Shared!D8</f>
        <v>0</v>
      </c>
      <c r="E8" s="45">
        <f>[8]Shared!E8</f>
        <v>0</v>
      </c>
      <c r="F8" s="45">
        <f>[8]Shared!F8</f>
        <v>0</v>
      </c>
      <c r="G8" s="45">
        <f>[8]Shared!G8</f>
        <v>0</v>
      </c>
      <c r="H8" s="45">
        <f>[8]Shared!H8</f>
        <v>0</v>
      </c>
      <c r="I8" s="45">
        <f>[8]Shared!I8</f>
        <v>0</v>
      </c>
      <c r="J8" s="45">
        <f>[8]Shared!J8</f>
        <v>0</v>
      </c>
      <c r="K8" s="45">
        <f>[8]Shared!K8</f>
        <v>0</v>
      </c>
      <c r="L8" s="45">
        <f>[8]Shared!L8</f>
        <v>0</v>
      </c>
      <c r="M8" s="45">
        <f>[8]Shared!M8</f>
        <v>0</v>
      </c>
      <c r="N8" s="45">
        <f>[8]Shared!N8</f>
        <v>0</v>
      </c>
      <c r="O8" s="45">
        <f>[8]Shared!O8</f>
        <v>0</v>
      </c>
      <c r="P8" s="19">
        <f t="shared" si="0"/>
        <v>0</v>
      </c>
    </row>
    <row r="9" spans="1:16" ht="12.75" customHeight="1" x14ac:dyDescent="0.3">
      <c r="A9" s="8" t="s">
        <v>22</v>
      </c>
      <c r="B9" s="45">
        <f>[8]Shared!B9</f>
        <v>0</v>
      </c>
      <c r="C9" s="45">
        <f>[8]Shared!C9</f>
        <v>0</v>
      </c>
      <c r="D9" s="45">
        <f>[8]Shared!D9</f>
        <v>0</v>
      </c>
      <c r="E9" s="45">
        <f>[8]Shared!E9</f>
        <v>0</v>
      </c>
      <c r="F9" s="45">
        <f>[8]Shared!F9</f>
        <v>0</v>
      </c>
      <c r="G9" s="45">
        <f>[8]Shared!G9</f>
        <v>0</v>
      </c>
      <c r="H9" s="45">
        <f>[8]Shared!H9</f>
        <v>0</v>
      </c>
      <c r="I9" s="45">
        <f>[8]Shared!I9</f>
        <v>0</v>
      </c>
      <c r="J9" s="45">
        <f>[8]Shared!J9</f>
        <v>0</v>
      </c>
      <c r="K9" s="45">
        <f>[8]Shared!K9</f>
        <v>0</v>
      </c>
      <c r="L9" s="45">
        <f>[8]Shared!L9</f>
        <v>0</v>
      </c>
      <c r="M9" s="45">
        <f>[8]Shared!M9</f>
        <v>0</v>
      </c>
      <c r="N9" s="45">
        <f>[8]Shared!N9</f>
        <v>0</v>
      </c>
      <c r="O9" s="45">
        <f>[8]Shared!O9</f>
        <v>0</v>
      </c>
      <c r="P9" s="19">
        <f t="shared" si="0"/>
        <v>0</v>
      </c>
    </row>
    <row r="10" spans="1:16" ht="12.75" customHeight="1" x14ac:dyDescent="0.3">
      <c r="A10" s="8" t="s">
        <v>23</v>
      </c>
      <c r="B10" s="45">
        <f>[8]Shared!B10</f>
        <v>0</v>
      </c>
      <c r="C10" s="45">
        <f>[8]Shared!C10</f>
        <v>0</v>
      </c>
      <c r="D10" s="45">
        <f>[8]Shared!D10</f>
        <v>0</v>
      </c>
      <c r="E10" s="45">
        <f>[8]Shared!E10</f>
        <v>0</v>
      </c>
      <c r="F10" s="45">
        <f>[8]Shared!F10</f>
        <v>0</v>
      </c>
      <c r="G10" s="45">
        <f>[8]Shared!G10</f>
        <v>0</v>
      </c>
      <c r="H10" s="45">
        <f>[8]Shared!H10</f>
        <v>0</v>
      </c>
      <c r="I10" s="45">
        <f>[8]Shared!I10</f>
        <v>0</v>
      </c>
      <c r="J10" s="45">
        <f>[8]Shared!J10</f>
        <v>0</v>
      </c>
      <c r="K10" s="45">
        <f>[8]Shared!K10</f>
        <v>0</v>
      </c>
      <c r="L10" s="45">
        <f>[8]Shared!L10</f>
        <v>0</v>
      </c>
      <c r="M10" s="45">
        <f>[8]Shared!M10</f>
        <v>0</v>
      </c>
      <c r="N10" s="45">
        <f>[8]Shared!N10</f>
        <v>0</v>
      </c>
      <c r="O10" s="45">
        <f>[8]Shared!O10</f>
        <v>0</v>
      </c>
      <c r="P10" s="19">
        <f t="shared" si="0"/>
        <v>0</v>
      </c>
    </row>
    <row r="11" spans="1:16" ht="12.75" customHeight="1" x14ac:dyDescent="0.3">
      <c r="A11" s="8" t="s">
        <v>24</v>
      </c>
      <c r="B11" s="45">
        <f>[8]Shared!B11</f>
        <v>0</v>
      </c>
      <c r="C11" s="45">
        <f>[8]Shared!C11</f>
        <v>0</v>
      </c>
      <c r="D11" s="45">
        <f>[8]Shared!D11</f>
        <v>0</v>
      </c>
      <c r="E11" s="45">
        <f>[8]Shared!E11</f>
        <v>0</v>
      </c>
      <c r="F11" s="45">
        <f>[8]Shared!F11</f>
        <v>0</v>
      </c>
      <c r="G11" s="45">
        <f>[8]Shared!G11</f>
        <v>0</v>
      </c>
      <c r="H11" s="45">
        <f>[8]Shared!H11</f>
        <v>0</v>
      </c>
      <c r="I11" s="45">
        <f>[8]Shared!I11</f>
        <v>0</v>
      </c>
      <c r="J11" s="45">
        <f>[8]Shared!J11</f>
        <v>0</v>
      </c>
      <c r="K11" s="45">
        <f>[8]Shared!K11</f>
        <v>0</v>
      </c>
      <c r="L11" s="45">
        <f>[8]Shared!L11</f>
        <v>0</v>
      </c>
      <c r="M11" s="45">
        <f>[8]Shared!M11</f>
        <v>0</v>
      </c>
      <c r="N11" s="45">
        <f>[8]Shared!N11</f>
        <v>0</v>
      </c>
      <c r="O11" s="45">
        <f>[8]Shared!O11</f>
        <v>0</v>
      </c>
      <c r="P11" s="19">
        <f t="shared" si="0"/>
        <v>0</v>
      </c>
    </row>
    <row r="12" spans="1:16" ht="12.75" customHeight="1" x14ac:dyDescent="0.3">
      <c r="A12" s="8" t="s">
        <v>25</v>
      </c>
      <c r="B12" s="45">
        <f>[8]Shared!B12</f>
        <v>0</v>
      </c>
      <c r="C12" s="45">
        <f>[8]Shared!C12</f>
        <v>0</v>
      </c>
      <c r="D12" s="45">
        <f>[8]Shared!D12</f>
        <v>0</v>
      </c>
      <c r="E12" s="45">
        <f>[8]Shared!E12</f>
        <v>0</v>
      </c>
      <c r="F12" s="45">
        <f>[8]Shared!F12</f>
        <v>0</v>
      </c>
      <c r="G12" s="45">
        <f>[8]Shared!G12</f>
        <v>0</v>
      </c>
      <c r="H12" s="45">
        <f>[8]Shared!H12</f>
        <v>0</v>
      </c>
      <c r="I12" s="45">
        <f>[8]Shared!I12</f>
        <v>0</v>
      </c>
      <c r="J12" s="45">
        <f>[8]Shared!J12</f>
        <v>0</v>
      </c>
      <c r="K12" s="45">
        <f>[8]Shared!K12</f>
        <v>0</v>
      </c>
      <c r="L12" s="45">
        <f>[8]Shared!L12</f>
        <v>0</v>
      </c>
      <c r="M12" s="45">
        <f>[8]Shared!M12</f>
        <v>0</v>
      </c>
      <c r="N12" s="45">
        <f>[8]Shared!N12</f>
        <v>0</v>
      </c>
      <c r="O12" s="45">
        <f>[8]Shared!O12</f>
        <v>0</v>
      </c>
      <c r="P12" s="19">
        <f t="shared" si="0"/>
        <v>0</v>
      </c>
    </row>
    <row r="13" spans="1:16" ht="12.75" customHeight="1" x14ac:dyDescent="0.3">
      <c r="A13" s="8" t="s">
        <v>26</v>
      </c>
      <c r="B13" s="45">
        <f>[8]Shared!B13</f>
        <v>0</v>
      </c>
      <c r="C13" s="45">
        <f>[8]Shared!C13</f>
        <v>0</v>
      </c>
      <c r="D13" s="45">
        <f>[8]Shared!D13</f>
        <v>0</v>
      </c>
      <c r="E13" s="45">
        <f>[8]Shared!E13</f>
        <v>0</v>
      </c>
      <c r="F13" s="45">
        <f>[8]Shared!F13</f>
        <v>0</v>
      </c>
      <c r="G13" s="45">
        <f>[8]Shared!G13</f>
        <v>0</v>
      </c>
      <c r="H13" s="45">
        <f>[8]Shared!H13</f>
        <v>0</v>
      </c>
      <c r="I13" s="45">
        <f>[8]Shared!I13</f>
        <v>0</v>
      </c>
      <c r="J13" s="45">
        <f>[8]Shared!J13</f>
        <v>0</v>
      </c>
      <c r="K13" s="45">
        <f>[8]Shared!K13</f>
        <v>0</v>
      </c>
      <c r="L13" s="45">
        <f>[8]Shared!L13</f>
        <v>0</v>
      </c>
      <c r="M13" s="45">
        <f>[8]Shared!M13</f>
        <v>0</v>
      </c>
      <c r="N13" s="45">
        <f>[8]Shared!N13</f>
        <v>0</v>
      </c>
      <c r="O13" s="45">
        <f>[8]Shared!O13</f>
        <v>0</v>
      </c>
      <c r="P13" s="19">
        <f t="shared" si="0"/>
        <v>0</v>
      </c>
    </row>
    <row r="14" spans="1:16" ht="12.75" customHeight="1" x14ac:dyDescent="0.3">
      <c r="A14" s="8" t="s">
        <v>27</v>
      </c>
      <c r="B14" s="45">
        <f>[8]Shared!B14</f>
        <v>0</v>
      </c>
      <c r="C14" s="45">
        <f>[8]Shared!C14</f>
        <v>0</v>
      </c>
      <c r="D14" s="45">
        <f>[8]Shared!D14</f>
        <v>0</v>
      </c>
      <c r="E14" s="45">
        <f>[8]Shared!E14</f>
        <v>0</v>
      </c>
      <c r="F14" s="45">
        <f>[8]Shared!F14</f>
        <v>0</v>
      </c>
      <c r="G14" s="45">
        <f>[8]Shared!G14</f>
        <v>0</v>
      </c>
      <c r="H14" s="45">
        <f>[8]Shared!H14</f>
        <v>0</v>
      </c>
      <c r="I14" s="45">
        <f>[8]Shared!I14</f>
        <v>0</v>
      </c>
      <c r="J14" s="45">
        <f>[8]Shared!J14</f>
        <v>0</v>
      </c>
      <c r="K14" s="45">
        <f>[8]Shared!K14</f>
        <v>0</v>
      </c>
      <c r="L14" s="45">
        <f>[8]Shared!L14</f>
        <v>0</v>
      </c>
      <c r="M14" s="45">
        <f>[8]Shared!M14</f>
        <v>0</v>
      </c>
      <c r="N14" s="45">
        <f>[8]Shared!N14</f>
        <v>0</v>
      </c>
      <c r="O14" s="45">
        <f>[8]Shared!O14</f>
        <v>0</v>
      </c>
      <c r="P14" s="19">
        <f t="shared" si="0"/>
        <v>0</v>
      </c>
    </row>
    <row r="15" spans="1:16" ht="12.75" customHeight="1" x14ac:dyDescent="0.3">
      <c r="A15" s="8" t="s">
        <v>28</v>
      </c>
      <c r="B15" s="45">
        <f>[8]Shared!B15</f>
        <v>0</v>
      </c>
      <c r="C15" s="45">
        <f>[8]Shared!C15</f>
        <v>0</v>
      </c>
      <c r="D15" s="45">
        <f>[8]Shared!D15</f>
        <v>0</v>
      </c>
      <c r="E15" s="45">
        <f>[8]Shared!E15</f>
        <v>0</v>
      </c>
      <c r="F15" s="45">
        <f>[8]Shared!F15</f>
        <v>0</v>
      </c>
      <c r="G15" s="45">
        <f>[8]Shared!G15</f>
        <v>0</v>
      </c>
      <c r="H15" s="45">
        <f>[8]Shared!H15</f>
        <v>0</v>
      </c>
      <c r="I15" s="45">
        <f>[8]Shared!I15</f>
        <v>0</v>
      </c>
      <c r="J15" s="45">
        <f>[8]Shared!J15</f>
        <v>0</v>
      </c>
      <c r="K15" s="45">
        <f>[8]Shared!K15</f>
        <v>0</v>
      </c>
      <c r="L15" s="45">
        <f>[8]Shared!L15</f>
        <v>0</v>
      </c>
      <c r="M15" s="45">
        <f>[8]Shared!M15</f>
        <v>0</v>
      </c>
      <c r="N15" s="45">
        <f>[8]Shared!N15</f>
        <v>0</v>
      </c>
      <c r="O15" s="45">
        <f>[8]Shared!O15</f>
        <v>0</v>
      </c>
      <c r="P15" s="19">
        <f t="shared" si="0"/>
        <v>0</v>
      </c>
    </row>
    <row r="16" spans="1:16" ht="12.75" customHeight="1" x14ac:dyDescent="0.3">
      <c r="A16" s="8" t="s">
        <v>29</v>
      </c>
      <c r="B16" s="45">
        <f>[8]Shared!B16</f>
        <v>0</v>
      </c>
      <c r="C16" s="45">
        <f>[8]Shared!C16</f>
        <v>0</v>
      </c>
      <c r="D16" s="45">
        <f>[8]Shared!D16</f>
        <v>0</v>
      </c>
      <c r="E16" s="45">
        <f>[8]Shared!E16</f>
        <v>0</v>
      </c>
      <c r="F16" s="45">
        <f>[8]Shared!F16</f>
        <v>0</v>
      </c>
      <c r="G16" s="45">
        <f>[8]Shared!G16</f>
        <v>0</v>
      </c>
      <c r="H16" s="45">
        <f>[8]Shared!H16</f>
        <v>0</v>
      </c>
      <c r="I16" s="45">
        <f>[8]Shared!I16</f>
        <v>0</v>
      </c>
      <c r="J16" s="45">
        <f>[8]Shared!J16</f>
        <v>0</v>
      </c>
      <c r="K16" s="45">
        <f>[8]Shared!K16</f>
        <v>0</v>
      </c>
      <c r="L16" s="45">
        <f>[8]Shared!L16</f>
        <v>0</v>
      </c>
      <c r="M16" s="45">
        <f>[8]Shared!M16</f>
        <v>0</v>
      </c>
      <c r="N16" s="45">
        <f>[8]Shared!N16</f>
        <v>0</v>
      </c>
      <c r="O16" s="45">
        <f>[8]Shared!O16</f>
        <v>0</v>
      </c>
      <c r="P16" s="21">
        <f t="shared" ref="P16" si="1">SUM(P6:P15)</f>
        <v>0</v>
      </c>
    </row>
    <row r="17" spans="1:17" ht="12.75" customHeight="1" x14ac:dyDescent="0.3">
      <c r="B17" s="45">
        <f>[8]Shared!B17</f>
        <v>0</v>
      </c>
      <c r="C17" s="45">
        <f>[8]Shared!C17</f>
        <v>0</v>
      </c>
      <c r="D17" s="45">
        <f>[8]Shared!D17</f>
        <v>0</v>
      </c>
      <c r="E17" s="45">
        <f>[8]Shared!E17</f>
        <v>0</v>
      </c>
      <c r="F17" s="45">
        <f>[8]Shared!F17</f>
        <v>0</v>
      </c>
      <c r="G17" s="45">
        <f>[8]Shared!G17</f>
        <v>0</v>
      </c>
      <c r="H17" s="45">
        <f>[8]Shared!H17</f>
        <v>0</v>
      </c>
      <c r="I17" s="45">
        <f>[8]Shared!I17</f>
        <v>0</v>
      </c>
      <c r="J17" s="45">
        <f>[8]Shared!J17</f>
        <v>0</v>
      </c>
      <c r="K17" s="45">
        <f>[8]Shared!K17</f>
        <v>0</v>
      </c>
      <c r="L17" s="45">
        <f>[8]Shared!L17</f>
        <v>0</v>
      </c>
      <c r="M17" s="45">
        <f>[8]Shared!M17</f>
        <v>0</v>
      </c>
      <c r="N17" s="45">
        <f>[8]Shared!N17</f>
        <v>0</v>
      </c>
      <c r="O17" s="45">
        <f>[8]Shared!O17</f>
        <v>0</v>
      </c>
      <c r="P17" s="19"/>
    </row>
    <row r="18" spans="1:17" ht="12.75" customHeight="1" x14ac:dyDescent="0.3">
      <c r="A18" s="8" t="s">
        <v>30</v>
      </c>
      <c r="B18" s="45">
        <f>[8]Shared!B18</f>
        <v>0</v>
      </c>
      <c r="C18" s="45">
        <f>[8]Shared!C18</f>
        <v>0</v>
      </c>
      <c r="D18" s="45">
        <f>[8]Shared!D18</f>
        <v>0</v>
      </c>
      <c r="E18" s="45">
        <f>[8]Shared!E18</f>
        <v>0</v>
      </c>
      <c r="F18" s="45">
        <f>[8]Shared!F18</f>
        <v>0</v>
      </c>
      <c r="G18" s="45">
        <f>[8]Shared!G18</f>
        <v>0</v>
      </c>
      <c r="H18" s="45">
        <f>[8]Shared!H18</f>
        <v>0</v>
      </c>
      <c r="I18" s="45">
        <f>[8]Shared!I18</f>
        <v>0</v>
      </c>
      <c r="J18" s="45">
        <f>[8]Shared!J18</f>
        <v>0</v>
      </c>
      <c r="K18" s="45">
        <f>[8]Shared!K18</f>
        <v>0</v>
      </c>
      <c r="L18" s="45">
        <f>[8]Shared!L18</f>
        <v>0</v>
      </c>
      <c r="M18" s="45">
        <f>[8]Shared!M18</f>
        <v>0</v>
      </c>
      <c r="N18" s="45">
        <f>[8]Shared!N18</f>
        <v>0</v>
      </c>
      <c r="O18" s="45">
        <f>[8]Shared!O18</f>
        <v>0</v>
      </c>
      <c r="P18" s="19"/>
    </row>
    <row r="19" spans="1:17" ht="12.75" customHeight="1" x14ac:dyDescent="0.3">
      <c r="A19" s="8" t="s">
        <v>31</v>
      </c>
      <c r="B19" s="45">
        <f>[8]Shared!B19</f>
        <v>0</v>
      </c>
      <c r="C19" s="45">
        <f>[8]Shared!C19</f>
        <v>-0.03</v>
      </c>
      <c r="D19" s="45">
        <f>[8]Shared!D19</f>
        <v>0.03</v>
      </c>
      <c r="E19" s="45">
        <f>[8]Shared!E19</f>
        <v>0</v>
      </c>
      <c r="F19" s="45">
        <f>[8]Shared!F19</f>
        <v>0</v>
      </c>
      <c r="G19" s="45">
        <f>[8]Shared!G19</f>
        <v>0</v>
      </c>
      <c r="H19" s="45">
        <f>[8]Shared!H19</f>
        <v>0</v>
      </c>
      <c r="I19" s="45">
        <f>[8]Shared!I19</f>
        <v>0</v>
      </c>
      <c r="J19" s="45">
        <f>[8]Shared!J19</f>
        <v>0</v>
      </c>
      <c r="K19" s="45">
        <f>[8]Shared!K19</f>
        <v>0</v>
      </c>
      <c r="L19" s="45">
        <f>[8]Shared!L19</f>
        <v>0</v>
      </c>
      <c r="M19" s="45">
        <f>[8]Shared!M19</f>
        <v>0</v>
      </c>
      <c r="N19" s="45">
        <f>[8]Shared!N19</f>
        <v>0</v>
      </c>
      <c r="O19" s="45">
        <f>[8]Shared!O19</f>
        <v>0</v>
      </c>
      <c r="P19" s="19">
        <f>N19-O19</f>
        <v>0</v>
      </c>
    </row>
    <row r="20" spans="1:17" ht="12.75" customHeight="1" x14ac:dyDescent="0.3">
      <c r="A20" s="8" t="s">
        <v>32</v>
      </c>
      <c r="B20" s="45">
        <f>[8]Shared!B20</f>
        <v>0</v>
      </c>
      <c r="C20" s="45">
        <f>[8]Shared!C20</f>
        <v>0</v>
      </c>
      <c r="D20" s="45">
        <f>[8]Shared!D20</f>
        <v>0</v>
      </c>
      <c r="E20" s="45">
        <f>[8]Shared!E20</f>
        <v>0</v>
      </c>
      <c r="F20" s="45">
        <f>[8]Shared!F20</f>
        <v>0</v>
      </c>
      <c r="G20" s="45">
        <f>[8]Shared!G20</f>
        <v>0</v>
      </c>
      <c r="H20" s="45">
        <f>[8]Shared!H20</f>
        <v>0</v>
      </c>
      <c r="I20" s="45">
        <f>[8]Shared!I20</f>
        <v>0</v>
      </c>
      <c r="J20" s="45">
        <f>[8]Shared!J20</f>
        <v>0</v>
      </c>
      <c r="K20" s="45">
        <f>[8]Shared!K20</f>
        <v>0</v>
      </c>
      <c r="L20" s="45">
        <f>[8]Shared!L20</f>
        <v>0</v>
      </c>
      <c r="M20" s="45">
        <f>[8]Shared!M20</f>
        <v>0</v>
      </c>
      <c r="N20" s="45">
        <f>[8]Shared!N20</f>
        <v>0</v>
      </c>
      <c r="O20" s="45">
        <f>[8]Shared!O20</f>
        <v>0</v>
      </c>
      <c r="P20" s="19">
        <f t="shared" ref="P20:P66" si="2">N20-O20</f>
        <v>0</v>
      </c>
    </row>
    <row r="21" spans="1:17" ht="12.75" customHeight="1" x14ac:dyDescent="0.3">
      <c r="A21" s="8" t="s">
        <v>33</v>
      </c>
      <c r="B21" s="45">
        <f>[8]Shared!B21</f>
        <v>0</v>
      </c>
      <c r="C21" s="45">
        <f>[8]Shared!C21</f>
        <v>0</v>
      </c>
      <c r="D21" s="45">
        <f>[8]Shared!D21</f>
        <v>0</v>
      </c>
      <c r="E21" s="45">
        <f>[8]Shared!E21</f>
        <v>0</v>
      </c>
      <c r="F21" s="45">
        <f>[8]Shared!F21</f>
        <v>0</v>
      </c>
      <c r="G21" s="45">
        <f>[8]Shared!G21</f>
        <v>0</v>
      </c>
      <c r="H21" s="45">
        <f>[8]Shared!H21</f>
        <v>0</v>
      </c>
      <c r="I21" s="45">
        <f>[8]Shared!I21</f>
        <v>0</v>
      </c>
      <c r="J21" s="45">
        <f>[8]Shared!J21</f>
        <v>0</v>
      </c>
      <c r="K21" s="45">
        <f>[8]Shared!K21</f>
        <v>0</v>
      </c>
      <c r="L21" s="45">
        <f>[8]Shared!L21</f>
        <v>0</v>
      </c>
      <c r="M21" s="45">
        <f>[8]Shared!M21</f>
        <v>0</v>
      </c>
      <c r="N21" s="45">
        <f>[8]Shared!N21</f>
        <v>0</v>
      </c>
      <c r="O21" s="45">
        <f>[8]Shared!O21</f>
        <v>0</v>
      </c>
      <c r="P21" s="19">
        <f t="shared" si="2"/>
        <v>0</v>
      </c>
    </row>
    <row r="22" spans="1:17" ht="12.75" customHeight="1" x14ac:dyDescent="0.3">
      <c r="A22" s="8" t="s">
        <v>34</v>
      </c>
      <c r="B22" s="45">
        <f>[8]Shared!B22</f>
        <v>0</v>
      </c>
      <c r="C22" s="45">
        <f>[8]Shared!C22</f>
        <v>0</v>
      </c>
      <c r="D22" s="45">
        <f>[8]Shared!D22</f>
        <v>0</v>
      </c>
      <c r="E22" s="45">
        <f>[8]Shared!E22</f>
        <v>0</v>
      </c>
      <c r="F22" s="45">
        <f>[8]Shared!F22</f>
        <v>0</v>
      </c>
      <c r="G22" s="45">
        <f>[8]Shared!G22</f>
        <v>0</v>
      </c>
      <c r="H22" s="45">
        <f>[8]Shared!H22</f>
        <v>0</v>
      </c>
      <c r="I22" s="45">
        <f>[8]Shared!I22</f>
        <v>0</v>
      </c>
      <c r="J22" s="45">
        <f>[8]Shared!J22</f>
        <v>0</v>
      </c>
      <c r="K22" s="45">
        <f>[8]Shared!K22</f>
        <v>0</v>
      </c>
      <c r="L22" s="45">
        <f>[8]Shared!L22</f>
        <v>0</v>
      </c>
      <c r="M22" s="45">
        <f>[8]Shared!M22</f>
        <v>0</v>
      </c>
      <c r="N22" s="45">
        <f>[8]Shared!N22</f>
        <v>0</v>
      </c>
      <c r="O22" s="45">
        <f>[8]Shared!O22</f>
        <v>0</v>
      </c>
      <c r="P22" s="19">
        <f t="shared" si="2"/>
        <v>0</v>
      </c>
    </row>
    <row r="23" spans="1:17" ht="12.75" customHeight="1" x14ac:dyDescent="0.3">
      <c r="A23" s="8" t="s">
        <v>35</v>
      </c>
      <c r="B23" s="45">
        <f>[8]Shared!B23</f>
        <v>0</v>
      </c>
      <c r="C23" s="45">
        <f>[8]Shared!C23</f>
        <v>0</v>
      </c>
      <c r="D23" s="45">
        <f>[8]Shared!D23</f>
        <v>0</v>
      </c>
      <c r="E23" s="45">
        <f>[8]Shared!E23</f>
        <v>0</v>
      </c>
      <c r="F23" s="45">
        <f>[8]Shared!F23</f>
        <v>0</v>
      </c>
      <c r="G23" s="45">
        <f>[8]Shared!G23</f>
        <v>0</v>
      </c>
      <c r="H23" s="45">
        <f>[8]Shared!H23</f>
        <v>10000</v>
      </c>
      <c r="I23" s="45">
        <f>[8]Shared!I23</f>
        <v>0</v>
      </c>
      <c r="J23" s="45">
        <f>[8]Shared!J23</f>
        <v>0</v>
      </c>
      <c r="K23" s="45">
        <f>[8]Shared!K23</f>
        <v>10000</v>
      </c>
      <c r="L23" s="45">
        <f>[8]Shared!L23</f>
        <v>0</v>
      </c>
      <c r="M23" s="45">
        <f>[8]Shared!M23</f>
        <v>0</v>
      </c>
      <c r="N23" s="45">
        <f>[8]Shared!N23</f>
        <v>20000</v>
      </c>
      <c r="O23" s="45">
        <f>[8]Shared!O23</f>
        <v>3012.72</v>
      </c>
      <c r="P23" s="19">
        <f t="shared" si="2"/>
        <v>16987.28</v>
      </c>
    </row>
    <row r="24" spans="1:17" ht="12.75" customHeight="1" x14ac:dyDescent="0.3">
      <c r="A24" s="8" t="s">
        <v>36</v>
      </c>
      <c r="B24" s="45">
        <f>[8]Shared!B24</f>
        <v>0</v>
      </c>
      <c r="C24" s="45">
        <f>[8]Shared!C24</f>
        <v>40000</v>
      </c>
      <c r="D24" s="45">
        <f>[8]Shared!D24</f>
        <v>0</v>
      </c>
      <c r="E24" s="45">
        <f>[8]Shared!E24</f>
        <v>12647.25</v>
      </c>
      <c r="F24" s="45">
        <f>[8]Shared!F24</f>
        <v>0</v>
      </c>
      <c r="G24" s="45">
        <f>[8]Shared!G24</f>
        <v>157.19</v>
      </c>
      <c r="H24" s="45">
        <f>[8]Shared!H24</f>
        <v>0</v>
      </c>
      <c r="I24" s="45">
        <f>[8]Shared!I24</f>
        <v>126.73</v>
      </c>
      <c r="J24" s="45">
        <f>[8]Shared!J24</f>
        <v>0</v>
      </c>
      <c r="K24" s="45">
        <f>[8]Shared!K24</f>
        <v>161</v>
      </c>
      <c r="L24" s="45">
        <f>[8]Shared!L24</f>
        <v>0</v>
      </c>
      <c r="M24" s="45">
        <f>[8]Shared!M24</f>
        <v>50</v>
      </c>
      <c r="N24" s="45">
        <f>[8]Shared!N24</f>
        <v>53142.170000000006</v>
      </c>
      <c r="O24" s="45">
        <f>[8]Shared!O24</f>
        <v>51400</v>
      </c>
      <c r="P24" s="19">
        <f t="shared" si="2"/>
        <v>1742.1700000000055</v>
      </c>
    </row>
    <row r="25" spans="1:17" ht="12.75" customHeight="1" x14ac:dyDescent="0.3">
      <c r="A25" s="8" t="s">
        <v>37</v>
      </c>
      <c r="B25" s="45">
        <f>[8]Shared!B25</f>
        <v>300</v>
      </c>
      <c r="C25" s="45">
        <f>[8]Shared!C25</f>
        <v>0</v>
      </c>
      <c r="D25" s="45">
        <f>[8]Shared!D25</f>
        <v>78</v>
      </c>
      <c r="E25" s="45">
        <f>[8]Shared!E25</f>
        <v>312</v>
      </c>
      <c r="F25" s="45">
        <f>[8]Shared!F25</f>
        <v>0</v>
      </c>
      <c r="G25" s="45">
        <f>[8]Shared!G25</f>
        <v>0</v>
      </c>
      <c r="H25" s="45">
        <f>[8]Shared!H25</f>
        <v>0</v>
      </c>
      <c r="I25" s="45">
        <f>[8]Shared!I25</f>
        <v>0</v>
      </c>
      <c r="J25" s="45">
        <f>[8]Shared!J25</f>
        <v>174</v>
      </c>
      <c r="K25" s="45">
        <f>[8]Shared!K25</f>
        <v>0</v>
      </c>
      <c r="L25" s="45">
        <f>[8]Shared!L25</f>
        <v>156</v>
      </c>
      <c r="M25" s="45">
        <f>[8]Shared!M25</f>
        <v>0</v>
      </c>
      <c r="N25" s="45">
        <f>[8]Shared!N25</f>
        <v>1020</v>
      </c>
      <c r="O25" s="45">
        <f>[8]Shared!O25</f>
        <v>1000</v>
      </c>
      <c r="P25" s="19">
        <f t="shared" si="2"/>
        <v>20</v>
      </c>
    </row>
    <row r="26" spans="1:17" ht="12.75" customHeight="1" x14ac:dyDescent="0.3">
      <c r="A26" s="8" t="s">
        <v>38</v>
      </c>
      <c r="B26" s="45">
        <f>[8]Shared!B26</f>
        <v>534.64</v>
      </c>
      <c r="C26" s="45">
        <f>[8]Shared!C26</f>
        <v>465.4</v>
      </c>
      <c r="D26" s="45">
        <f>[8]Shared!D26</f>
        <v>472.32</v>
      </c>
      <c r="E26" s="45">
        <f>[8]Shared!E26</f>
        <v>709.64</v>
      </c>
      <c r="F26" s="45">
        <f>[8]Shared!F26</f>
        <v>419.24</v>
      </c>
      <c r="G26" s="45">
        <f>[8]Shared!G26</f>
        <v>396.16</v>
      </c>
      <c r="H26" s="45">
        <f>[8]Shared!H26</f>
        <v>396.16</v>
      </c>
      <c r="I26" s="45">
        <f>[8]Shared!I26</f>
        <v>396.16</v>
      </c>
      <c r="J26" s="45">
        <f>[8]Shared!J26</f>
        <v>396.16</v>
      </c>
      <c r="K26" s="45">
        <f>[8]Shared!K26</f>
        <v>506.74</v>
      </c>
      <c r="L26" s="45">
        <f>[8]Shared!L26</f>
        <v>557.72</v>
      </c>
      <c r="M26" s="45">
        <f>[8]Shared!M26</f>
        <v>534.64</v>
      </c>
      <c r="N26" s="45">
        <f>[8]Shared!N26</f>
        <v>5784.98</v>
      </c>
      <c r="O26" s="45">
        <f>[8]Shared!O26</f>
        <v>5785</v>
      </c>
      <c r="P26" s="19">
        <f t="shared" si="2"/>
        <v>-2.0000000000436557E-2</v>
      </c>
    </row>
    <row r="27" spans="1:17" ht="12.75" customHeight="1" x14ac:dyDescent="0.3">
      <c r="A27" s="8" t="s">
        <v>39</v>
      </c>
      <c r="B27" s="45">
        <f>[8]Shared!B27</f>
        <v>0</v>
      </c>
      <c r="C27" s="45">
        <f>[8]Shared!C27</f>
        <v>0</v>
      </c>
      <c r="D27" s="45">
        <f>[8]Shared!D27</f>
        <v>0</v>
      </c>
      <c r="E27" s="45">
        <f>[8]Shared!E27</f>
        <v>0</v>
      </c>
      <c r="F27" s="45">
        <f>[8]Shared!F27</f>
        <v>0</v>
      </c>
      <c r="G27" s="45">
        <f>[8]Shared!G27</f>
        <v>0</v>
      </c>
      <c r="H27" s="45">
        <f>[8]Shared!H27</f>
        <v>0</v>
      </c>
      <c r="I27" s="45">
        <f>[8]Shared!I27</f>
        <v>0</v>
      </c>
      <c r="J27" s="45">
        <f>[8]Shared!J27</f>
        <v>0</v>
      </c>
      <c r="K27" s="45">
        <f>[8]Shared!K27</f>
        <v>0</v>
      </c>
      <c r="L27" s="45">
        <f>[8]Shared!L27</f>
        <v>0</v>
      </c>
      <c r="M27" s="45">
        <f>[8]Shared!M27</f>
        <v>0</v>
      </c>
      <c r="N27" s="45">
        <f>[8]Shared!N27</f>
        <v>0</v>
      </c>
      <c r="O27" s="45">
        <f>[8]Shared!O27</f>
        <v>0</v>
      </c>
      <c r="P27" s="19">
        <f t="shared" si="2"/>
        <v>0</v>
      </c>
    </row>
    <row r="28" spans="1:17" ht="12.75" customHeight="1" x14ac:dyDescent="0.3">
      <c r="A28" s="8" t="s">
        <v>40</v>
      </c>
      <c r="B28" s="45">
        <f>[8]Shared!B28</f>
        <v>0</v>
      </c>
      <c r="C28" s="45">
        <f>[8]Shared!C28</f>
        <v>0</v>
      </c>
      <c r="D28" s="45">
        <f>[8]Shared!D28</f>
        <v>0</v>
      </c>
      <c r="E28" s="45">
        <f>[8]Shared!E28</f>
        <v>0</v>
      </c>
      <c r="F28" s="45">
        <f>[8]Shared!F28</f>
        <v>0</v>
      </c>
      <c r="G28" s="45">
        <f>[8]Shared!G28</f>
        <v>0</v>
      </c>
      <c r="H28" s="45">
        <f>[8]Shared!H28</f>
        <v>0</v>
      </c>
      <c r="I28" s="45">
        <f>[8]Shared!I28</f>
        <v>0</v>
      </c>
      <c r="J28" s="45">
        <f>[8]Shared!J28</f>
        <v>0</v>
      </c>
      <c r="K28" s="45">
        <f>[8]Shared!K28</f>
        <v>0</v>
      </c>
      <c r="L28" s="45">
        <f>[8]Shared!L28</f>
        <v>0</v>
      </c>
      <c r="M28" s="45">
        <f>[8]Shared!M28</f>
        <v>0</v>
      </c>
      <c r="N28" s="45">
        <f>[8]Shared!N28</f>
        <v>0</v>
      </c>
      <c r="O28" s="45">
        <f>[8]Shared!O28</f>
        <v>0</v>
      </c>
      <c r="P28" s="19">
        <f t="shared" si="2"/>
        <v>0</v>
      </c>
    </row>
    <row r="29" spans="1:17" ht="12.75" customHeight="1" x14ac:dyDescent="0.3">
      <c r="A29" s="8" t="s">
        <v>41</v>
      </c>
      <c r="B29" s="45">
        <f>[8]Shared!B29</f>
        <v>2500</v>
      </c>
      <c r="C29" s="45">
        <f>[8]Shared!C29</f>
        <v>2500</v>
      </c>
      <c r="D29" s="45">
        <f>[8]Shared!D29</f>
        <v>2500</v>
      </c>
      <c r="E29" s="45">
        <f>[8]Shared!E29</f>
        <v>2500</v>
      </c>
      <c r="F29" s="45">
        <f>[8]Shared!F29</f>
        <v>2500</v>
      </c>
      <c r="G29" s="45">
        <f>[8]Shared!G29</f>
        <v>2500</v>
      </c>
      <c r="H29" s="45">
        <f>[8]Shared!H29</f>
        <v>2500</v>
      </c>
      <c r="I29" s="45">
        <f>[8]Shared!I29</f>
        <v>3000</v>
      </c>
      <c r="J29" s="45">
        <f>[8]Shared!J29</f>
        <v>12500</v>
      </c>
      <c r="K29" s="45">
        <f>[8]Shared!K29</f>
        <v>2500</v>
      </c>
      <c r="L29" s="45">
        <f>[8]Shared!L29</f>
        <v>5000</v>
      </c>
      <c r="M29" s="45">
        <f>[8]Shared!M29</f>
        <v>2500</v>
      </c>
      <c r="N29" s="45">
        <f>[8]Shared!N29</f>
        <v>43000</v>
      </c>
      <c r="O29" s="45">
        <f>[8]Shared!O29</f>
        <v>33000</v>
      </c>
      <c r="P29" s="19">
        <f t="shared" si="2"/>
        <v>10000</v>
      </c>
      <c r="Q29" s="46">
        <f>P29/O29</f>
        <v>0.30303030303030304</v>
      </c>
    </row>
    <row r="30" spans="1:17" ht="12.75" customHeight="1" x14ac:dyDescent="0.3">
      <c r="A30" s="8" t="s">
        <v>42</v>
      </c>
      <c r="B30" s="45">
        <f>[8]Shared!B30</f>
        <v>0</v>
      </c>
      <c r="C30" s="45">
        <f>[8]Shared!C30</f>
        <v>0</v>
      </c>
      <c r="D30" s="45">
        <f>[8]Shared!D30</f>
        <v>0</v>
      </c>
      <c r="E30" s="45">
        <f>[8]Shared!E30</f>
        <v>0</v>
      </c>
      <c r="F30" s="45">
        <f>[8]Shared!F30</f>
        <v>0</v>
      </c>
      <c r="G30" s="45">
        <f>[8]Shared!G30</f>
        <v>450</v>
      </c>
      <c r="H30" s="45">
        <f>[8]Shared!H30</f>
        <v>225</v>
      </c>
      <c r="I30" s="45">
        <f>[8]Shared!I30</f>
        <v>0</v>
      </c>
      <c r="J30" s="45">
        <f>[8]Shared!J30</f>
        <v>0</v>
      </c>
      <c r="K30" s="45">
        <f>[8]Shared!K30</f>
        <v>0</v>
      </c>
      <c r="L30" s="45">
        <f>[8]Shared!L30</f>
        <v>0</v>
      </c>
      <c r="M30" s="45">
        <f>[8]Shared!M30</f>
        <v>0</v>
      </c>
      <c r="N30" s="45">
        <f>[8]Shared!N30</f>
        <v>675</v>
      </c>
      <c r="O30" s="45">
        <f>[8]Shared!O30</f>
        <v>675</v>
      </c>
      <c r="P30" s="19">
        <f t="shared" si="2"/>
        <v>0</v>
      </c>
    </row>
    <row r="31" spans="1:17" ht="12.75" customHeight="1" x14ac:dyDescent="0.3">
      <c r="A31" s="8" t="s">
        <v>43</v>
      </c>
      <c r="B31" s="45">
        <f>[8]Shared!B31</f>
        <v>0</v>
      </c>
      <c r="C31" s="45">
        <f>[8]Shared!C31</f>
        <v>0</v>
      </c>
      <c r="D31" s="45">
        <f>[8]Shared!D31</f>
        <v>0</v>
      </c>
      <c r="E31" s="45">
        <f>[8]Shared!E31</f>
        <v>0</v>
      </c>
      <c r="F31" s="45">
        <f>[8]Shared!F31</f>
        <v>0</v>
      </c>
      <c r="G31" s="45">
        <f>[8]Shared!G31</f>
        <v>0</v>
      </c>
      <c r="H31" s="45">
        <f>[8]Shared!H31</f>
        <v>0</v>
      </c>
      <c r="I31" s="45">
        <f>[8]Shared!I31</f>
        <v>0</v>
      </c>
      <c r="J31" s="45">
        <f>[8]Shared!J31</f>
        <v>0</v>
      </c>
      <c r="K31" s="45">
        <f>[8]Shared!K31</f>
        <v>0</v>
      </c>
      <c r="L31" s="45">
        <f>[8]Shared!L31</f>
        <v>0</v>
      </c>
      <c r="M31" s="45">
        <f>[8]Shared!M31</f>
        <v>0</v>
      </c>
      <c r="N31" s="45">
        <f>[8]Shared!N31</f>
        <v>0</v>
      </c>
      <c r="O31" s="45">
        <f>[8]Shared!O31</f>
        <v>0</v>
      </c>
      <c r="P31" s="19">
        <f t="shared" si="2"/>
        <v>0</v>
      </c>
    </row>
    <row r="32" spans="1:17" ht="12.75" customHeight="1" x14ac:dyDescent="0.3">
      <c r="A32" s="8" t="s">
        <v>44</v>
      </c>
      <c r="B32" s="45">
        <f>[8]Shared!B32</f>
        <v>0</v>
      </c>
      <c r="C32" s="45">
        <f>[8]Shared!C32</f>
        <v>0</v>
      </c>
      <c r="D32" s="45">
        <f>[8]Shared!D32</f>
        <v>0</v>
      </c>
      <c r="E32" s="45">
        <f>[8]Shared!E32</f>
        <v>0</v>
      </c>
      <c r="F32" s="45">
        <f>[8]Shared!F32</f>
        <v>0</v>
      </c>
      <c r="G32" s="45">
        <f>[8]Shared!G32</f>
        <v>0</v>
      </c>
      <c r="H32" s="45">
        <f>[8]Shared!H32</f>
        <v>0</v>
      </c>
      <c r="I32" s="45">
        <f>[8]Shared!I32</f>
        <v>0</v>
      </c>
      <c r="J32" s="45">
        <f>[8]Shared!J32</f>
        <v>0</v>
      </c>
      <c r="K32" s="45">
        <f>[8]Shared!K32</f>
        <v>0</v>
      </c>
      <c r="L32" s="45">
        <f>[8]Shared!L32</f>
        <v>0</v>
      </c>
      <c r="M32" s="45">
        <f>[8]Shared!M32</f>
        <v>0</v>
      </c>
      <c r="N32" s="45">
        <f>[8]Shared!N32</f>
        <v>0</v>
      </c>
      <c r="O32" s="45">
        <f>[8]Shared!O32</f>
        <v>0</v>
      </c>
      <c r="P32" s="19">
        <f t="shared" si="2"/>
        <v>0</v>
      </c>
    </row>
    <row r="33" spans="1:17" ht="12.75" customHeight="1" x14ac:dyDescent="0.3">
      <c r="A33" s="8" t="s">
        <v>45</v>
      </c>
      <c r="B33" s="45">
        <f>[8]Shared!B33</f>
        <v>0</v>
      </c>
      <c r="C33" s="45">
        <f>[8]Shared!C33</f>
        <v>0</v>
      </c>
      <c r="D33" s="45">
        <f>[8]Shared!D33</f>
        <v>0</v>
      </c>
      <c r="E33" s="45">
        <f>[8]Shared!E33</f>
        <v>0</v>
      </c>
      <c r="F33" s="45">
        <f>[8]Shared!F33</f>
        <v>0</v>
      </c>
      <c r="G33" s="45">
        <f>[8]Shared!G33</f>
        <v>0</v>
      </c>
      <c r="H33" s="45">
        <f>[8]Shared!H33</f>
        <v>0</v>
      </c>
      <c r="I33" s="45">
        <f>[8]Shared!I33</f>
        <v>0</v>
      </c>
      <c r="J33" s="45">
        <f>[8]Shared!J33</f>
        <v>0</v>
      </c>
      <c r="K33" s="45">
        <f>[8]Shared!K33</f>
        <v>0</v>
      </c>
      <c r="L33" s="45">
        <f>[8]Shared!L33</f>
        <v>0</v>
      </c>
      <c r="M33" s="45">
        <f>[8]Shared!M33</f>
        <v>0</v>
      </c>
      <c r="N33" s="45">
        <f>[8]Shared!N33</f>
        <v>0</v>
      </c>
      <c r="O33" s="45">
        <f>[8]Shared!O33</f>
        <v>0</v>
      </c>
      <c r="P33" s="19">
        <f t="shared" si="2"/>
        <v>0</v>
      </c>
    </row>
    <row r="34" spans="1:17" ht="12.75" customHeight="1" x14ac:dyDescent="0.3">
      <c r="A34" s="8" t="s">
        <v>46</v>
      </c>
      <c r="B34" s="45">
        <f>[8]Shared!B34</f>
        <v>0</v>
      </c>
      <c r="C34" s="45">
        <f>[8]Shared!C34</f>
        <v>0</v>
      </c>
      <c r="D34" s="45">
        <f>[8]Shared!D34</f>
        <v>0</v>
      </c>
      <c r="E34" s="45">
        <f>[8]Shared!E34</f>
        <v>0</v>
      </c>
      <c r="F34" s="45">
        <f>[8]Shared!F34</f>
        <v>0</v>
      </c>
      <c r="G34" s="45">
        <f>[8]Shared!G34</f>
        <v>0</v>
      </c>
      <c r="H34" s="45">
        <f>[8]Shared!H34</f>
        <v>0</v>
      </c>
      <c r="I34" s="45">
        <f>[8]Shared!I34</f>
        <v>0</v>
      </c>
      <c r="J34" s="45">
        <f>[8]Shared!J34</f>
        <v>0</v>
      </c>
      <c r="K34" s="45">
        <f>[8]Shared!K34</f>
        <v>0</v>
      </c>
      <c r="L34" s="45">
        <f>[8]Shared!L34</f>
        <v>0</v>
      </c>
      <c r="M34" s="45">
        <f>[8]Shared!M34</f>
        <v>0</v>
      </c>
      <c r="N34" s="45">
        <f>[8]Shared!N34</f>
        <v>0</v>
      </c>
      <c r="O34" s="45">
        <f>[8]Shared!O34</f>
        <v>0</v>
      </c>
      <c r="P34" s="19">
        <f t="shared" si="2"/>
        <v>0</v>
      </c>
    </row>
    <row r="35" spans="1:17" ht="12.75" customHeight="1" x14ac:dyDescent="0.3">
      <c r="A35" s="8" t="s">
        <v>47</v>
      </c>
      <c r="B35" s="45">
        <f>[8]Shared!B35</f>
        <v>0</v>
      </c>
      <c r="C35" s="45">
        <f>[8]Shared!C35</f>
        <v>0</v>
      </c>
      <c r="D35" s="45">
        <f>[8]Shared!D35</f>
        <v>0</v>
      </c>
      <c r="E35" s="45">
        <f>[8]Shared!E35</f>
        <v>10000</v>
      </c>
      <c r="F35" s="45">
        <f>[8]Shared!F35</f>
        <v>0</v>
      </c>
      <c r="G35" s="45">
        <f>[8]Shared!G35</f>
        <v>0</v>
      </c>
      <c r="H35" s="45">
        <f>[8]Shared!H35</f>
        <v>0</v>
      </c>
      <c r="I35" s="45">
        <f>[8]Shared!I35</f>
        <v>0</v>
      </c>
      <c r="J35" s="45">
        <f>[8]Shared!J35</f>
        <v>0</v>
      </c>
      <c r="K35" s="45">
        <f>[8]Shared!K35</f>
        <v>0</v>
      </c>
      <c r="L35" s="45">
        <f>[8]Shared!L35</f>
        <v>0</v>
      </c>
      <c r="M35" s="45">
        <f>[8]Shared!M35</f>
        <v>0</v>
      </c>
      <c r="N35" s="45">
        <f>[8]Shared!N35</f>
        <v>10000</v>
      </c>
      <c r="O35" s="45">
        <f>[8]Shared!O35</f>
        <v>5000</v>
      </c>
      <c r="P35" s="19">
        <f t="shared" si="2"/>
        <v>5000</v>
      </c>
    </row>
    <row r="36" spans="1:17" ht="12.75" customHeight="1" x14ac:dyDescent="0.3">
      <c r="A36" s="8" t="s">
        <v>48</v>
      </c>
      <c r="B36" s="45">
        <f>[8]Shared!B36</f>
        <v>0</v>
      </c>
      <c r="C36" s="45">
        <f>[8]Shared!C36</f>
        <v>0</v>
      </c>
      <c r="D36" s="45">
        <f>[8]Shared!D36</f>
        <v>0</v>
      </c>
      <c r="E36" s="45">
        <f>[8]Shared!E36</f>
        <v>0</v>
      </c>
      <c r="F36" s="45">
        <f>[8]Shared!F36</f>
        <v>0</v>
      </c>
      <c r="G36" s="45">
        <f>[8]Shared!G36</f>
        <v>0</v>
      </c>
      <c r="H36" s="45">
        <f>[8]Shared!H36</f>
        <v>0</v>
      </c>
      <c r="I36" s="45">
        <f>[8]Shared!I36</f>
        <v>0</v>
      </c>
      <c r="J36" s="45">
        <f>[8]Shared!J36</f>
        <v>0</v>
      </c>
      <c r="K36" s="45">
        <f>[8]Shared!K36</f>
        <v>0</v>
      </c>
      <c r="L36" s="45">
        <f>[8]Shared!L36</f>
        <v>0</v>
      </c>
      <c r="M36" s="45">
        <f>[8]Shared!M36</f>
        <v>0</v>
      </c>
      <c r="N36" s="45">
        <f>[8]Shared!N36</f>
        <v>0</v>
      </c>
      <c r="O36" s="45">
        <f>[8]Shared!O36</f>
        <v>0</v>
      </c>
      <c r="P36" s="19">
        <f t="shared" si="2"/>
        <v>0</v>
      </c>
    </row>
    <row r="37" spans="1:17" ht="12.75" customHeight="1" x14ac:dyDescent="0.3">
      <c r="A37" s="8" t="s">
        <v>49</v>
      </c>
      <c r="B37" s="45">
        <f>[8]Shared!B37</f>
        <v>13605.130000000001</v>
      </c>
      <c r="C37" s="45">
        <f>[8]Shared!C37</f>
        <v>3836.84</v>
      </c>
      <c r="D37" s="45">
        <f>[8]Shared!D37</f>
        <v>3836.84</v>
      </c>
      <c r="E37" s="45">
        <f>[8]Shared!E37</f>
        <v>13605.130000000001</v>
      </c>
      <c r="F37" s="45">
        <f>[8]Shared!F37</f>
        <v>3836.84</v>
      </c>
      <c r="G37" s="45">
        <f>[8]Shared!G37</f>
        <v>3836.84</v>
      </c>
      <c r="H37" s="45">
        <f>[8]Shared!H37</f>
        <v>14275</v>
      </c>
      <c r="I37" s="45">
        <f>[8]Shared!I37</f>
        <v>4025</v>
      </c>
      <c r="J37" s="45">
        <f>[8]Shared!J37</f>
        <v>4025</v>
      </c>
      <c r="K37" s="45">
        <f>[8]Shared!K37</f>
        <v>14275</v>
      </c>
      <c r="L37" s="45">
        <f>[8]Shared!L37</f>
        <v>4025</v>
      </c>
      <c r="M37" s="45">
        <f>[8]Shared!M37</f>
        <v>4025</v>
      </c>
      <c r="N37" s="45">
        <f>[8]Shared!N37</f>
        <v>87207.62</v>
      </c>
      <c r="O37" s="45">
        <f>[8]Shared!O37</f>
        <v>85665.89</v>
      </c>
      <c r="P37" s="19">
        <f t="shared" si="2"/>
        <v>1541.7299999999959</v>
      </c>
      <c r="Q37" s="46">
        <f>P37/O37</f>
        <v>1.7997011412593692E-2</v>
      </c>
    </row>
    <row r="38" spans="1:17" ht="12.75" customHeight="1" x14ac:dyDescent="0.3">
      <c r="A38" s="8" t="s">
        <v>50</v>
      </c>
      <c r="B38" s="45">
        <f>[8]Shared!B38</f>
        <v>279.89999999999998</v>
      </c>
      <c r="C38" s="45">
        <f>[8]Shared!C38</f>
        <v>2243</v>
      </c>
      <c r="D38" s="45">
        <f>[8]Shared!D38</f>
        <v>3587.1</v>
      </c>
      <c r="E38" s="45">
        <f>[8]Shared!E38</f>
        <v>157</v>
      </c>
      <c r="F38" s="45">
        <f>[8]Shared!F38</f>
        <v>0</v>
      </c>
      <c r="G38" s="45">
        <f>[8]Shared!G38</f>
        <v>0</v>
      </c>
      <c r="H38" s="45">
        <f>[8]Shared!H38</f>
        <v>0</v>
      </c>
      <c r="I38" s="45">
        <f>[8]Shared!I38</f>
        <v>397</v>
      </c>
      <c r="J38" s="45">
        <f>[8]Shared!J38</f>
        <v>0</v>
      </c>
      <c r="K38" s="45">
        <f>[8]Shared!K38</f>
        <v>500</v>
      </c>
      <c r="L38" s="45">
        <f>[8]Shared!L38</f>
        <v>500</v>
      </c>
      <c r="M38" s="45">
        <f>[8]Shared!M38</f>
        <v>0</v>
      </c>
      <c r="N38" s="45">
        <f>[8]Shared!N38</f>
        <v>7664</v>
      </c>
      <c r="O38" s="45">
        <f>[8]Shared!O38</f>
        <v>7664</v>
      </c>
      <c r="P38" s="19">
        <f t="shared" si="2"/>
        <v>0</v>
      </c>
    </row>
    <row r="39" spans="1:17" ht="12.75" customHeight="1" x14ac:dyDescent="0.3">
      <c r="A39" s="8" t="s">
        <v>51</v>
      </c>
      <c r="B39" s="45">
        <f>[8]Shared!B39</f>
        <v>1000</v>
      </c>
      <c r="C39" s="45">
        <f>[8]Shared!C39</f>
        <v>1000</v>
      </c>
      <c r="D39" s="45">
        <f>[8]Shared!D39</f>
        <v>1000</v>
      </c>
      <c r="E39" s="45">
        <f>[8]Shared!E39</f>
        <v>1000</v>
      </c>
      <c r="F39" s="45">
        <f>[8]Shared!F39</f>
        <v>1000</v>
      </c>
      <c r="G39" s="45">
        <f>[8]Shared!G39</f>
        <v>1000</v>
      </c>
      <c r="H39" s="45">
        <f>[8]Shared!H39</f>
        <v>1000</v>
      </c>
      <c r="I39" s="45">
        <f>[8]Shared!I39</f>
        <v>1000</v>
      </c>
      <c r="J39" s="45">
        <f>[8]Shared!J39</f>
        <v>1000</v>
      </c>
      <c r="K39" s="45">
        <f>[8]Shared!K39</f>
        <v>1000</v>
      </c>
      <c r="L39" s="45">
        <f>[8]Shared!L39</f>
        <v>1000</v>
      </c>
      <c r="M39" s="45">
        <f>[8]Shared!M39</f>
        <v>1000</v>
      </c>
      <c r="N39" s="45">
        <f>[8]Shared!N39</f>
        <v>12000</v>
      </c>
      <c r="O39" s="45">
        <f>[8]Shared!O39</f>
        <v>11228.630000000001</v>
      </c>
      <c r="P39" s="19">
        <f t="shared" si="2"/>
        <v>771.36999999999898</v>
      </c>
      <c r="Q39" s="47"/>
    </row>
    <row r="40" spans="1:17" ht="12.75" customHeight="1" x14ac:dyDescent="0.3">
      <c r="A40" s="8" t="s">
        <v>52</v>
      </c>
      <c r="B40" s="45">
        <f>[8]Shared!B40</f>
        <v>0</v>
      </c>
      <c r="C40" s="45">
        <f>[8]Shared!C40</f>
        <v>0</v>
      </c>
      <c r="D40" s="45">
        <f>[8]Shared!D40</f>
        <v>0</v>
      </c>
      <c r="E40" s="45">
        <f>[8]Shared!E40</f>
        <v>0</v>
      </c>
      <c r="F40" s="45">
        <f>[8]Shared!F40</f>
        <v>0</v>
      </c>
      <c r="G40" s="45">
        <f>[8]Shared!G40</f>
        <v>0</v>
      </c>
      <c r="H40" s="45">
        <f>[8]Shared!H40</f>
        <v>0</v>
      </c>
      <c r="I40" s="45">
        <f>[8]Shared!I40</f>
        <v>0</v>
      </c>
      <c r="J40" s="45">
        <f>[8]Shared!J40</f>
        <v>0</v>
      </c>
      <c r="K40" s="45">
        <f>[8]Shared!K40</f>
        <v>0</v>
      </c>
      <c r="L40" s="45">
        <f>[8]Shared!L40</f>
        <v>0</v>
      </c>
      <c r="M40" s="45">
        <f>[8]Shared!M40</f>
        <v>0</v>
      </c>
      <c r="N40" s="45">
        <f>[8]Shared!N40</f>
        <v>0</v>
      </c>
      <c r="O40" s="45">
        <f>[8]Shared!O40</f>
        <v>0</v>
      </c>
      <c r="P40" s="19">
        <f t="shared" si="2"/>
        <v>0</v>
      </c>
      <c r="Q40" s="47"/>
    </row>
    <row r="41" spans="1:17" ht="12.75" customHeight="1" x14ac:dyDescent="0.3">
      <c r="A41" s="8" t="s">
        <v>53</v>
      </c>
      <c r="B41" s="45">
        <f>[8]Shared!B41</f>
        <v>1754.1699999999998</v>
      </c>
      <c r="C41" s="45">
        <f>[8]Shared!C41</f>
        <v>1754.1699999999998</v>
      </c>
      <c r="D41" s="45">
        <f>[8]Shared!D41</f>
        <v>1754.1699999999998</v>
      </c>
      <c r="E41" s="45">
        <f>[8]Shared!E41</f>
        <v>1754.1699999999998</v>
      </c>
      <c r="F41" s="45">
        <f>[8]Shared!F41</f>
        <v>1754.1699999999998</v>
      </c>
      <c r="G41" s="45">
        <f>[8]Shared!G41</f>
        <v>1754.1699999999998</v>
      </c>
      <c r="H41" s="45">
        <f>[8]Shared!H41</f>
        <v>1754.1699999999998</v>
      </c>
      <c r="I41" s="45">
        <f>[8]Shared!I41</f>
        <v>1754.1699999999998</v>
      </c>
      <c r="J41" s="45">
        <f>[8]Shared!J41</f>
        <v>1754.1699999999998</v>
      </c>
      <c r="K41" s="45">
        <f>[8]Shared!K41</f>
        <v>1754.1699999999998</v>
      </c>
      <c r="L41" s="45">
        <f>[8]Shared!L41</f>
        <v>1754.1699999999998</v>
      </c>
      <c r="M41" s="45">
        <f>[8]Shared!M41</f>
        <v>1754.1699999999998</v>
      </c>
      <c r="N41" s="45">
        <f>[8]Shared!N41</f>
        <v>21050.039999999994</v>
      </c>
      <c r="O41" s="45">
        <f>[8]Shared!O41</f>
        <v>21158.629999999997</v>
      </c>
      <c r="P41" s="19">
        <f t="shared" si="2"/>
        <v>-108.59000000000378</v>
      </c>
    </row>
    <row r="42" spans="1:17" ht="12.75" customHeight="1" x14ac:dyDescent="0.3">
      <c r="A42" s="8" t="s">
        <v>54</v>
      </c>
      <c r="B42" s="45">
        <f>[8]Shared!B42</f>
        <v>3356</v>
      </c>
      <c r="C42" s="45">
        <f>[8]Shared!C42</f>
        <v>3356</v>
      </c>
      <c r="D42" s="45">
        <f>[8]Shared!D42</f>
        <v>3356</v>
      </c>
      <c r="E42" s="45">
        <f>[8]Shared!E42</f>
        <v>3356</v>
      </c>
      <c r="F42" s="45">
        <f>[8]Shared!F42</f>
        <v>3356</v>
      </c>
      <c r="G42" s="45">
        <f>[8]Shared!G42</f>
        <v>3356</v>
      </c>
      <c r="H42" s="45">
        <f>[8]Shared!H42</f>
        <v>3356</v>
      </c>
      <c r="I42" s="45">
        <f>[8]Shared!I42</f>
        <v>3356</v>
      </c>
      <c r="J42" s="45">
        <f>[8]Shared!J42</f>
        <v>2356.3000000000002</v>
      </c>
      <c r="K42" s="45">
        <f>[8]Shared!K42</f>
        <v>3356</v>
      </c>
      <c r="L42" s="45">
        <f>[8]Shared!L42</f>
        <v>2356.3000000000002</v>
      </c>
      <c r="M42" s="45">
        <f>[8]Shared!M42</f>
        <v>2356.3000000000002</v>
      </c>
      <c r="N42" s="45">
        <f>[8]Shared!N42</f>
        <v>37272.9</v>
      </c>
      <c r="O42" s="45">
        <f>[8]Shared!O42</f>
        <v>35628</v>
      </c>
      <c r="P42" s="19">
        <f t="shared" si="2"/>
        <v>1644.9000000000015</v>
      </c>
    </row>
    <row r="43" spans="1:17" ht="12.75" customHeight="1" x14ac:dyDescent="0.3">
      <c r="A43" s="8" t="s">
        <v>55</v>
      </c>
      <c r="B43" s="45">
        <f>[8]Shared!B43</f>
        <v>1185.08</v>
      </c>
      <c r="C43" s="45">
        <f>[8]Shared!C43</f>
        <v>688.08</v>
      </c>
      <c r="D43" s="45">
        <f>[8]Shared!D43</f>
        <v>807.25</v>
      </c>
      <c r="E43" s="45">
        <f>[8]Shared!E43</f>
        <v>691.37</v>
      </c>
      <c r="F43" s="45">
        <f>[8]Shared!F43</f>
        <v>2674.27</v>
      </c>
      <c r="G43" s="45">
        <f>[8]Shared!G43</f>
        <v>1060.42</v>
      </c>
      <c r="H43" s="45">
        <f>[8]Shared!H43</f>
        <v>535.59</v>
      </c>
      <c r="I43" s="45">
        <f>[8]Shared!I43</f>
        <v>835.57</v>
      </c>
      <c r="J43" s="45">
        <f>[8]Shared!J43</f>
        <v>1000</v>
      </c>
      <c r="K43" s="45">
        <f>[8]Shared!K43</f>
        <v>1000</v>
      </c>
      <c r="L43" s="45">
        <f>[8]Shared!L43</f>
        <v>1000</v>
      </c>
      <c r="M43" s="45">
        <f>[8]Shared!M43</f>
        <v>1000</v>
      </c>
      <c r="N43" s="45">
        <f>[8]Shared!N43</f>
        <v>12477.63</v>
      </c>
      <c r="O43" s="45">
        <f>[8]Shared!O43</f>
        <v>12095</v>
      </c>
      <c r="P43" s="19">
        <f t="shared" si="2"/>
        <v>382.6299999999992</v>
      </c>
    </row>
    <row r="44" spans="1:17" ht="12.75" customHeight="1" x14ac:dyDescent="0.3">
      <c r="A44" s="8" t="s">
        <v>56</v>
      </c>
      <c r="B44" s="45">
        <f>[8]Shared!B44</f>
        <v>0</v>
      </c>
      <c r="C44" s="45">
        <f>[8]Shared!C44</f>
        <v>0</v>
      </c>
      <c r="D44" s="45">
        <f>[8]Shared!D44</f>
        <v>0</v>
      </c>
      <c r="E44" s="45">
        <f>[8]Shared!E44</f>
        <v>0</v>
      </c>
      <c r="F44" s="45">
        <f>[8]Shared!F44</f>
        <v>0</v>
      </c>
      <c r="G44" s="45">
        <f>[8]Shared!G44</f>
        <v>0</v>
      </c>
      <c r="H44" s="45">
        <f>[8]Shared!H44</f>
        <v>0</v>
      </c>
      <c r="I44" s="45">
        <f>[8]Shared!I44</f>
        <v>0</v>
      </c>
      <c r="J44" s="45">
        <f>[8]Shared!J44</f>
        <v>0</v>
      </c>
      <c r="K44" s="45">
        <f>[8]Shared!K44</f>
        <v>0</v>
      </c>
      <c r="L44" s="45">
        <f>[8]Shared!L44</f>
        <v>0</v>
      </c>
      <c r="M44" s="45">
        <f>[8]Shared!M44</f>
        <v>0</v>
      </c>
      <c r="N44" s="45">
        <f>[8]Shared!N44</f>
        <v>0</v>
      </c>
      <c r="O44" s="45">
        <f>[8]Shared!O44</f>
        <v>0</v>
      </c>
      <c r="P44" s="19">
        <f t="shared" si="2"/>
        <v>0</v>
      </c>
    </row>
    <row r="45" spans="1:17" ht="12.75" customHeight="1" x14ac:dyDescent="0.3">
      <c r="A45" s="8" t="s">
        <v>57</v>
      </c>
      <c r="B45" s="45">
        <f>[8]Shared!B45</f>
        <v>0</v>
      </c>
      <c r="C45" s="45">
        <f>[8]Shared!C45</f>
        <v>0</v>
      </c>
      <c r="D45" s="45">
        <f>[8]Shared!D45</f>
        <v>18151.100000000002</v>
      </c>
      <c r="E45" s="45">
        <f>[8]Shared!E45</f>
        <v>32293.327000000001</v>
      </c>
      <c r="F45" s="45">
        <f>[8]Shared!F45</f>
        <v>0</v>
      </c>
      <c r="G45" s="45">
        <f>[8]Shared!G45</f>
        <v>0</v>
      </c>
      <c r="H45" s="45">
        <f>[8]Shared!H45</f>
        <v>0</v>
      </c>
      <c r="I45" s="45">
        <f>[8]Shared!I45</f>
        <v>0</v>
      </c>
      <c r="J45" s="45">
        <f>[8]Shared!J45</f>
        <v>0</v>
      </c>
      <c r="K45" s="45">
        <f>[8]Shared!K45</f>
        <v>0</v>
      </c>
      <c r="L45" s="45">
        <f>[8]Shared!L45</f>
        <v>0</v>
      </c>
      <c r="M45" s="45">
        <f>[8]Shared!M45</f>
        <v>0</v>
      </c>
      <c r="N45" s="45">
        <f>[8]Shared!N45</f>
        <v>50444.427000000003</v>
      </c>
      <c r="O45" s="45">
        <f>[8]Shared!O45</f>
        <v>46136</v>
      </c>
      <c r="P45" s="19">
        <f t="shared" si="2"/>
        <v>4308.4270000000033</v>
      </c>
    </row>
    <row r="46" spans="1:17" ht="12.75" customHeight="1" x14ac:dyDescent="0.3">
      <c r="A46" s="8" t="s">
        <v>58</v>
      </c>
      <c r="B46" s="45">
        <f>[8]Shared!B46</f>
        <v>0</v>
      </c>
      <c r="C46" s="45">
        <f>[8]Shared!C46</f>
        <v>0</v>
      </c>
      <c r="D46" s="45">
        <f>[8]Shared!D46</f>
        <v>0</v>
      </c>
      <c r="E46" s="45">
        <f>[8]Shared!E46</f>
        <v>0</v>
      </c>
      <c r="F46" s="45">
        <f>[8]Shared!F46</f>
        <v>0</v>
      </c>
      <c r="G46" s="45">
        <f>[8]Shared!G46</f>
        <v>0</v>
      </c>
      <c r="H46" s="45">
        <f>[8]Shared!H46</f>
        <v>0</v>
      </c>
      <c r="I46" s="45">
        <f>[8]Shared!I46</f>
        <v>0</v>
      </c>
      <c r="J46" s="45">
        <f>[8]Shared!J46</f>
        <v>0</v>
      </c>
      <c r="K46" s="45">
        <f>[8]Shared!K46</f>
        <v>0</v>
      </c>
      <c r="L46" s="45">
        <f>[8]Shared!L46</f>
        <v>0</v>
      </c>
      <c r="M46" s="45">
        <f>[8]Shared!M46</f>
        <v>0</v>
      </c>
      <c r="N46" s="45">
        <f>[8]Shared!N46</f>
        <v>0</v>
      </c>
      <c r="O46" s="45">
        <f>[8]Shared!O46</f>
        <v>0</v>
      </c>
      <c r="P46" s="19">
        <f t="shared" si="2"/>
        <v>0</v>
      </c>
    </row>
    <row r="47" spans="1:17" ht="12.75" customHeight="1" x14ac:dyDescent="0.3">
      <c r="A47" s="8" t="s">
        <v>59</v>
      </c>
      <c r="B47" s="45">
        <f>[8]Shared!B47</f>
        <v>1750</v>
      </c>
      <c r="C47" s="45">
        <f>[8]Shared!C47</f>
        <v>1750</v>
      </c>
      <c r="D47" s="45">
        <f>[8]Shared!D47</f>
        <v>1750</v>
      </c>
      <c r="E47" s="45">
        <f>[8]Shared!E47</f>
        <v>1750</v>
      </c>
      <c r="F47" s="45">
        <f>[8]Shared!F47</f>
        <v>1750</v>
      </c>
      <c r="G47" s="45">
        <f>[8]Shared!G47</f>
        <v>1750</v>
      </c>
      <c r="H47" s="45">
        <f>[8]Shared!H47</f>
        <v>2000</v>
      </c>
      <c r="I47" s="45">
        <f>[8]Shared!I47</f>
        <v>2000</v>
      </c>
      <c r="J47" s="45">
        <f>[8]Shared!J47</f>
        <v>2000</v>
      </c>
      <c r="K47" s="45">
        <f>[8]Shared!K47</f>
        <v>2000</v>
      </c>
      <c r="L47" s="45">
        <f>[8]Shared!L47</f>
        <v>2000</v>
      </c>
      <c r="M47" s="45">
        <f>[8]Shared!M47</f>
        <v>2000</v>
      </c>
      <c r="N47" s="45">
        <f>[8]Shared!N47</f>
        <v>22500</v>
      </c>
      <c r="O47" s="45">
        <f>[8]Shared!O47</f>
        <v>18750</v>
      </c>
      <c r="P47" s="19">
        <f t="shared" si="2"/>
        <v>3750</v>
      </c>
      <c r="Q47" s="47"/>
    </row>
    <row r="48" spans="1:17" ht="12.75" customHeight="1" x14ac:dyDescent="0.3">
      <c r="A48" s="8" t="s">
        <v>60</v>
      </c>
      <c r="B48" s="45">
        <f>[8]Shared!B48</f>
        <v>0</v>
      </c>
      <c r="C48" s="45">
        <f>[8]Shared!C48</f>
        <v>0</v>
      </c>
      <c r="D48" s="45">
        <f>[8]Shared!D48</f>
        <v>0</v>
      </c>
      <c r="E48" s="45">
        <f>[8]Shared!E48</f>
        <v>0</v>
      </c>
      <c r="F48" s="45">
        <f>[8]Shared!F48</f>
        <v>0</v>
      </c>
      <c r="G48" s="45">
        <f>[8]Shared!G48</f>
        <v>0</v>
      </c>
      <c r="H48" s="45">
        <f>[8]Shared!H48</f>
        <v>0</v>
      </c>
      <c r="I48" s="45">
        <f>[8]Shared!I48</f>
        <v>0</v>
      </c>
      <c r="J48" s="45">
        <f>[8]Shared!J48</f>
        <v>0</v>
      </c>
      <c r="K48" s="45">
        <f>[8]Shared!K48</f>
        <v>0</v>
      </c>
      <c r="L48" s="45">
        <f>[8]Shared!L48</f>
        <v>0</v>
      </c>
      <c r="M48" s="45">
        <f>[8]Shared!M48</f>
        <v>0</v>
      </c>
      <c r="N48" s="45">
        <f>[8]Shared!N48</f>
        <v>0</v>
      </c>
      <c r="O48" s="45">
        <f>[8]Shared!O48</f>
        <v>0</v>
      </c>
      <c r="P48" s="19">
        <f t="shared" si="2"/>
        <v>0</v>
      </c>
      <c r="Q48" s="47"/>
    </row>
    <row r="49" spans="1:17" ht="12.75" customHeight="1" x14ac:dyDescent="0.3">
      <c r="A49" s="8" t="s">
        <v>61</v>
      </c>
      <c r="B49" s="45">
        <f>[8]Shared!B49</f>
        <v>0</v>
      </c>
      <c r="C49" s="45">
        <f>[8]Shared!C49</f>
        <v>0</v>
      </c>
      <c r="D49" s="45">
        <f>[8]Shared!D49</f>
        <v>0</v>
      </c>
      <c r="E49" s="45">
        <f>[8]Shared!E49</f>
        <v>0</v>
      </c>
      <c r="F49" s="45">
        <f>[8]Shared!F49</f>
        <v>0</v>
      </c>
      <c r="G49" s="45">
        <f>[8]Shared!G49</f>
        <v>0</v>
      </c>
      <c r="H49" s="45">
        <f>[8]Shared!H49</f>
        <v>0</v>
      </c>
      <c r="I49" s="45">
        <f>[8]Shared!I49</f>
        <v>0</v>
      </c>
      <c r="J49" s="45">
        <f>[8]Shared!J49</f>
        <v>0</v>
      </c>
      <c r="K49" s="45">
        <f>[8]Shared!K49</f>
        <v>0</v>
      </c>
      <c r="L49" s="45">
        <f>[8]Shared!L49</f>
        <v>0</v>
      </c>
      <c r="M49" s="45">
        <f>[8]Shared!M49</f>
        <v>0</v>
      </c>
      <c r="N49" s="45">
        <f>[8]Shared!N49</f>
        <v>0</v>
      </c>
      <c r="O49" s="45">
        <f>[8]Shared!O49</f>
        <v>0</v>
      </c>
      <c r="P49" s="19">
        <f t="shared" si="2"/>
        <v>0</v>
      </c>
    </row>
    <row r="50" spans="1:17" ht="12.75" customHeight="1" x14ac:dyDescent="0.3">
      <c r="A50" s="8" t="s">
        <v>62</v>
      </c>
      <c r="B50" s="45">
        <f>[8]Shared!B50</f>
        <v>0</v>
      </c>
      <c r="C50" s="45">
        <f>[8]Shared!C50</f>
        <v>0</v>
      </c>
      <c r="D50" s="45">
        <f>[8]Shared!D50</f>
        <v>0</v>
      </c>
      <c r="E50" s="45">
        <f>[8]Shared!E50</f>
        <v>0</v>
      </c>
      <c r="F50" s="45">
        <f>[8]Shared!F50</f>
        <v>0</v>
      </c>
      <c r="G50" s="45">
        <f>[8]Shared!G50</f>
        <v>0</v>
      </c>
      <c r="H50" s="45">
        <f>[8]Shared!H50</f>
        <v>0</v>
      </c>
      <c r="I50" s="45">
        <f>[8]Shared!I50</f>
        <v>0</v>
      </c>
      <c r="J50" s="45">
        <f>[8]Shared!J50</f>
        <v>0</v>
      </c>
      <c r="K50" s="45">
        <f>[8]Shared!K50</f>
        <v>0</v>
      </c>
      <c r="L50" s="45">
        <f>[8]Shared!L50</f>
        <v>0</v>
      </c>
      <c r="M50" s="45">
        <f>[8]Shared!M50</f>
        <v>0</v>
      </c>
      <c r="N50" s="45">
        <f>[8]Shared!N50</f>
        <v>0</v>
      </c>
      <c r="O50" s="45">
        <f>[8]Shared!O50</f>
        <v>0</v>
      </c>
      <c r="P50" s="19">
        <f t="shared" si="2"/>
        <v>0</v>
      </c>
    </row>
    <row r="51" spans="1:17" ht="12.75" customHeight="1" x14ac:dyDescent="0.3">
      <c r="A51" s="8" t="s">
        <v>63</v>
      </c>
      <c r="B51" s="45">
        <f>[8]Shared!B51</f>
        <v>0</v>
      </c>
      <c r="C51" s="45">
        <f>[8]Shared!C51</f>
        <v>0</v>
      </c>
      <c r="D51" s="45">
        <f>[8]Shared!D51</f>
        <v>0</v>
      </c>
      <c r="E51" s="45">
        <f>[8]Shared!E51</f>
        <v>0</v>
      </c>
      <c r="F51" s="45">
        <f>[8]Shared!F51</f>
        <v>0</v>
      </c>
      <c r="G51" s="45">
        <f>[8]Shared!G51</f>
        <v>0</v>
      </c>
      <c r="H51" s="45">
        <f>[8]Shared!H51</f>
        <v>0</v>
      </c>
      <c r="I51" s="45">
        <f>[8]Shared!I51</f>
        <v>0</v>
      </c>
      <c r="J51" s="45">
        <f>[8]Shared!J51</f>
        <v>0</v>
      </c>
      <c r="K51" s="45">
        <f>[8]Shared!K51</f>
        <v>0</v>
      </c>
      <c r="L51" s="45">
        <f>[8]Shared!L51</f>
        <v>0</v>
      </c>
      <c r="M51" s="45">
        <f>[8]Shared!M51</f>
        <v>0</v>
      </c>
      <c r="N51" s="45">
        <f>[8]Shared!N51</f>
        <v>0</v>
      </c>
      <c r="O51" s="45">
        <f>[8]Shared!O51</f>
        <v>0</v>
      </c>
      <c r="P51" s="19">
        <f t="shared" si="2"/>
        <v>0</v>
      </c>
    </row>
    <row r="52" spans="1:17" ht="12.75" customHeight="1" x14ac:dyDescent="0.3">
      <c r="A52" s="8" t="s">
        <v>64</v>
      </c>
      <c r="B52" s="45">
        <f>[8]Shared!B52</f>
        <v>350</v>
      </c>
      <c r="C52" s="45">
        <f>[8]Shared!C52</f>
        <v>350</v>
      </c>
      <c r="D52" s="45">
        <f>[8]Shared!D52</f>
        <v>350</v>
      </c>
      <c r="E52" s="45">
        <f>[8]Shared!E52</f>
        <v>350</v>
      </c>
      <c r="F52" s="45">
        <f>[8]Shared!F52</f>
        <v>350</v>
      </c>
      <c r="G52" s="45">
        <f>[8]Shared!G52</f>
        <v>350</v>
      </c>
      <c r="H52" s="45">
        <f>[8]Shared!H52</f>
        <v>350</v>
      </c>
      <c r="I52" s="45">
        <f>[8]Shared!I52</f>
        <v>350</v>
      </c>
      <c r="J52" s="45">
        <f>[8]Shared!J52</f>
        <v>350</v>
      </c>
      <c r="K52" s="45">
        <f>[8]Shared!K52</f>
        <v>350</v>
      </c>
      <c r="L52" s="45">
        <f>[8]Shared!L52</f>
        <v>350</v>
      </c>
      <c r="M52" s="45">
        <f>[8]Shared!M52</f>
        <v>350</v>
      </c>
      <c r="N52" s="45">
        <f>[8]Shared!N52</f>
        <v>4200</v>
      </c>
      <c r="O52" s="45">
        <f>[8]Shared!O52</f>
        <v>3916.17</v>
      </c>
      <c r="P52" s="19">
        <f t="shared" si="2"/>
        <v>283.82999999999993</v>
      </c>
      <c r="Q52" s="47"/>
    </row>
    <row r="53" spans="1:17" ht="12.75" customHeight="1" x14ac:dyDescent="0.3">
      <c r="A53" s="8" t="s">
        <v>65</v>
      </c>
      <c r="B53" s="45">
        <f>[8]Shared!B53</f>
        <v>0</v>
      </c>
      <c r="C53" s="45">
        <f>[8]Shared!C53</f>
        <v>0</v>
      </c>
      <c r="D53" s="45">
        <f>[8]Shared!D53</f>
        <v>0</v>
      </c>
      <c r="E53" s="45">
        <f>[8]Shared!E53</f>
        <v>0</v>
      </c>
      <c r="F53" s="45">
        <f>[8]Shared!F53</f>
        <v>0</v>
      </c>
      <c r="G53" s="45">
        <f>[8]Shared!G53</f>
        <v>0</v>
      </c>
      <c r="H53" s="45">
        <f>[8]Shared!H53</f>
        <v>0</v>
      </c>
      <c r="I53" s="45">
        <f>[8]Shared!I53</f>
        <v>0</v>
      </c>
      <c r="J53" s="45">
        <f>[8]Shared!J53</f>
        <v>0</v>
      </c>
      <c r="K53" s="45">
        <f>[8]Shared!K53</f>
        <v>0</v>
      </c>
      <c r="L53" s="45">
        <f>[8]Shared!L53</f>
        <v>0</v>
      </c>
      <c r="M53" s="45">
        <f>[8]Shared!M53</f>
        <v>0</v>
      </c>
      <c r="N53" s="45">
        <f>[8]Shared!N53</f>
        <v>0</v>
      </c>
      <c r="O53" s="45">
        <f>[8]Shared!O53</f>
        <v>0</v>
      </c>
      <c r="P53" s="19">
        <f t="shared" si="2"/>
        <v>0</v>
      </c>
      <c r="Q53" s="47"/>
    </row>
    <row r="54" spans="1:17" ht="12.75" customHeight="1" x14ac:dyDescent="0.3">
      <c r="A54" s="8" t="s">
        <v>66</v>
      </c>
      <c r="B54" s="45">
        <f>[8]Shared!B54</f>
        <v>0</v>
      </c>
      <c r="C54" s="45">
        <f>[8]Shared!C54</f>
        <v>0</v>
      </c>
      <c r="D54" s="45">
        <f>[8]Shared!D54</f>
        <v>0</v>
      </c>
      <c r="E54" s="45">
        <f>[8]Shared!E54</f>
        <v>0</v>
      </c>
      <c r="F54" s="45">
        <f>[8]Shared!F54</f>
        <v>0</v>
      </c>
      <c r="G54" s="45">
        <f>[8]Shared!G54</f>
        <v>0</v>
      </c>
      <c r="H54" s="45">
        <f>[8]Shared!H54</f>
        <v>0</v>
      </c>
      <c r="I54" s="45">
        <f>[8]Shared!I54</f>
        <v>0</v>
      </c>
      <c r="J54" s="45">
        <f>[8]Shared!J54</f>
        <v>0</v>
      </c>
      <c r="K54" s="45">
        <f>[8]Shared!K54</f>
        <v>0</v>
      </c>
      <c r="L54" s="45">
        <f>[8]Shared!L54</f>
        <v>0</v>
      </c>
      <c r="M54" s="45">
        <f>[8]Shared!M54</f>
        <v>0</v>
      </c>
      <c r="N54" s="45">
        <f>[8]Shared!N54</f>
        <v>0</v>
      </c>
      <c r="O54" s="45">
        <f>[8]Shared!O54</f>
        <v>0</v>
      </c>
      <c r="P54" s="19">
        <f t="shared" si="2"/>
        <v>0</v>
      </c>
    </row>
    <row r="55" spans="1:17" ht="12.75" customHeight="1" x14ac:dyDescent="0.3">
      <c r="A55" s="8" t="s">
        <v>67</v>
      </c>
      <c r="B55" s="45">
        <f>[8]Shared!B55</f>
        <v>0</v>
      </c>
      <c r="C55" s="45">
        <f>[8]Shared!C55</f>
        <v>0</v>
      </c>
      <c r="D55" s="45">
        <f>[8]Shared!D55</f>
        <v>0</v>
      </c>
      <c r="E55" s="45">
        <f>[8]Shared!E55</f>
        <v>2000</v>
      </c>
      <c r="F55" s="45">
        <f>[8]Shared!F55</f>
        <v>0</v>
      </c>
      <c r="G55" s="45">
        <f>[8]Shared!G55</f>
        <v>0</v>
      </c>
      <c r="H55" s="45">
        <f>[8]Shared!H55</f>
        <v>2000</v>
      </c>
      <c r="I55" s="45">
        <f>[8]Shared!I55</f>
        <v>0</v>
      </c>
      <c r="J55" s="45">
        <f>[8]Shared!J55</f>
        <v>0</v>
      </c>
      <c r="K55" s="45">
        <f>[8]Shared!K55</f>
        <v>0</v>
      </c>
      <c r="L55" s="45">
        <f>[8]Shared!L55</f>
        <v>0</v>
      </c>
      <c r="M55" s="45">
        <f>[8]Shared!M55</f>
        <v>0</v>
      </c>
      <c r="N55" s="45">
        <f>[8]Shared!N55</f>
        <v>4000</v>
      </c>
      <c r="O55" s="45">
        <f>[8]Shared!O55</f>
        <v>4019</v>
      </c>
      <c r="P55" s="19">
        <f t="shared" si="2"/>
        <v>-19</v>
      </c>
    </row>
    <row r="56" spans="1:17" ht="12.75" customHeight="1" x14ac:dyDescent="0.3">
      <c r="A56" s="8" t="s">
        <v>68</v>
      </c>
      <c r="B56" s="45">
        <f>[8]Shared!B56</f>
        <v>0</v>
      </c>
      <c r="C56" s="45">
        <f>[8]Shared!C56</f>
        <v>0</v>
      </c>
      <c r="D56" s="45">
        <f>[8]Shared!D56</f>
        <v>0</v>
      </c>
      <c r="E56" s="45">
        <f>[8]Shared!E56</f>
        <v>0</v>
      </c>
      <c r="F56" s="45">
        <f>[8]Shared!F56</f>
        <v>0</v>
      </c>
      <c r="G56" s="45">
        <f>[8]Shared!G56</f>
        <v>0</v>
      </c>
      <c r="H56" s="45">
        <f>[8]Shared!H56</f>
        <v>0</v>
      </c>
      <c r="I56" s="45">
        <f>[8]Shared!I56</f>
        <v>0</v>
      </c>
      <c r="J56" s="45">
        <f>[8]Shared!J56</f>
        <v>0</v>
      </c>
      <c r="K56" s="45">
        <f>[8]Shared!K56</f>
        <v>0</v>
      </c>
      <c r="L56" s="45">
        <f>[8]Shared!L56</f>
        <v>0</v>
      </c>
      <c r="M56" s="45">
        <f>[8]Shared!M56</f>
        <v>0</v>
      </c>
      <c r="N56" s="45">
        <f>[8]Shared!N56</f>
        <v>0</v>
      </c>
      <c r="O56" s="45">
        <f>[8]Shared!O56</f>
        <v>0</v>
      </c>
      <c r="P56" s="19">
        <f t="shared" si="2"/>
        <v>0</v>
      </c>
    </row>
    <row r="57" spans="1:17" ht="12.75" customHeight="1" x14ac:dyDescent="0.3">
      <c r="A57" s="8" t="s">
        <v>69</v>
      </c>
      <c r="B57" s="45">
        <f>[8]Shared!B57</f>
        <v>0</v>
      </c>
      <c r="C57" s="45">
        <f>[8]Shared!C57</f>
        <v>0</v>
      </c>
      <c r="D57" s="45">
        <f>[8]Shared!D57</f>
        <v>0</v>
      </c>
      <c r="E57" s="45">
        <f>[8]Shared!E57</f>
        <v>0</v>
      </c>
      <c r="F57" s="45">
        <f>[8]Shared!F57</f>
        <v>0</v>
      </c>
      <c r="G57" s="45">
        <f>[8]Shared!G57</f>
        <v>0</v>
      </c>
      <c r="H57" s="45">
        <f>[8]Shared!H57</f>
        <v>0</v>
      </c>
      <c r="I57" s="45">
        <f>[8]Shared!I57</f>
        <v>0</v>
      </c>
      <c r="J57" s="45">
        <f>[8]Shared!J57</f>
        <v>0</v>
      </c>
      <c r="K57" s="45">
        <f>[8]Shared!K57</f>
        <v>0</v>
      </c>
      <c r="L57" s="45">
        <f>[8]Shared!L57</f>
        <v>0</v>
      </c>
      <c r="M57" s="45">
        <f>[8]Shared!M57</f>
        <v>0</v>
      </c>
      <c r="N57" s="45">
        <f>[8]Shared!N57</f>
        <v>0</v>
      </c>
      <c r="O57" s="45">
        <f>[8]Shared!O57</f>
        <v>0</v>
      </c>
      <c r="P57" s="19">
        <f t="shared" si="2"/>
        <v>0</v>
      </c>
    </row>
    <row r="58" spans="1:17" ht="12.75" customHeight="1" x14ac:dyDescent="0.3">
      <c r="A58" s="8" t="s">
        <v>70</v>
      </c>
      <c r="B58" s="45">
        <f>[8]Shared!B58</f>
        <v>0</v>
      </c>
      <c r="C58" s="45">
        <f>[8]Shared!C58</f>
        <v>396.1</v>
      </c>
      <c r="D58" s="45">
        <f>[8]Shared!D58</f>
        <v>0</v>
      </c>
      <c r="E58" s="45">
        <f>[8]Shared!E58</f>
        <v>0</v>
      </c>
      <c r="F58" s="45">
        <f>[8]Shared!F58</f>
        <v>375</v>
      </c>
      <c r="G58" s="45">
        <f>[8]Shared!G58</f>
        <v>0</v>
      </c>
      <c r="H58" s="45">
        <f>[8]Shared!H58</f>
        <v>75</v>
      </c>
      <c r="I58" s="45">
        <f>[8]Shared!I58</f>
        <v>0</v>
      </c>
      <c r="J58" s="45">
        <f>[8]Shared!J58</f>
        <v>0</v>
      </c>
      <c r="K58" s="45">
        <f>[8]Shared!K58</f>
        <v>0</v>
      </c>
      <c r="L58" s="45">
        <f>[8]Shared!L58</f>
        <v>0</v>
      </c>
      <c r="M58" s="45">
        <f>[8]Shared!M58</f>
        <v>2800</v>
      </c>
      <c r="N58" s="45">
        <f>[8]Shared!N58</f>
        <v>3646.1</v>
      </c>
      <c r="O58" s="45">
        <f>[8]Shared!O58</f>
        <v>3646</v>
      </c>
      <c r="P58" s="19">
        <f t="shared" si="2"/>
        <v>9.9999999999909051E-2</v>
      </c>
    </row>
    <row r="59" spans="1:17" ht="12.75" customHeight="1" x14ac:dyDescent="0.3">
      <c r="A59" s="8" t="s">
        <v>71</v>
      </c>
      <c r="B59" s="45">
        <f>[8]Shared!B59</f>
        <v>0</v>
      </c>
      <c r="C59" s="45">
        <f>[8]Shared!C59</f>
        <v>0</v>
      </c>
      <c r="D59" s="45">
        <f>[8]Shared!D59</f>
        <v>0</v>
      </c>
      <c r="E59" s="45">
        <f>[8]Shared!E59</f>
        <v>0</v>
      </c>
      <c r="F59" s="45">
        <f>[8]Shared!F59</f>
        <v>0</v>
      </c>
      <c r="G59" s="45">
        <f>[8]Shared!G59</f>
        <v>0</v>
      </c>
      <c r="H59" s="45">
        <f>[8]Shared!H59</f>
        <v>0</v>
      </c>
      <c r="I59" s="45">
        <f>[8]Shared!I59</f>
        <v>0</v>
      </c>
      <c r="J59" s="45">
        <f>[8]Shared!J59</f>
        <v>0</v>
      </c>
      <c r="K59" s="45">
        <f>[8]Shared!K59</f>
        <v>0</v>
      </c>
      <c r="L59" s="45">
        <f>[8]Shared!L59</f>
        <v>0</v>
      </c>
      <c r="M59" s="45">
        <f>[8]Shared!M59</f>
        <v>0</v>
      </c>
      <c r="N59" s="45">
        <f>[8]Shared!N59</f>
        <v>0</v>
      </c>
      <c r="O59" s="45">
        <f>[8]Shared!O59</f>
        <v>0</v>
      </c>
      <c r="P59" s="19">
        <f t="shared" si="2"/>
        <v>0</v>
      </c>
    </row>
    <row r="60" spans="1:17" ht="12.75" customHeight="1" x14ac:dyDescent="0.3">
      <c r="A60" s="8" t="s">
        <v>72</v>
      </c>
      <c r="B60" s="45">
        <f>[8]Shared!B60</f>
        <v>1350</v>
      </c>
      <c r="C60" s="45">
        <f>[8]Shared!C60</f>
        <v>0</v>
      </c>
      <c r="D60" s="45">
        <f>[8]Shared!D60</f>
        <v>80</v>
      </c>
      <c r="E60" s="45">
        <f>[8]Shared!E60</f>
        <v>0</v>
      </c>
      <c r="F60" s="45">
        <f>[8]Shared!F60</f>
        <v>75</v>
      </c>
      <c r="G60" s="45">
        <f>[8]Shared!G60</f>
        <v>0</v>
      </c>
      <c r="H60" s="45">
        <f>[8]Shared!H60</f>
        <v>0</v>
      </c>
      <c r="I60" s="45">
        <f>[8]Shared!I60</f>
        <v>0</v>
      </c>
      <c r="J60" s="45">
        <f>[8]Shared!J60</f>
        <v>0</v>
      </c>
      <c r="K60" s="45">
        <f>[8]Shared!K60</f>
        <v>0</v>
      </c>
      <c r="L60" s="45">
        <f>[8]Shared!L60</f>
        <v>0</v>
      </c>
      <c r="M60" s="45">
        <f>[8]Shared!M60</f>
        <v>0</v>
      </c>
      <c r="N60" s="45">
        <f>[8]Shared!N60</f>
        <v>1505</v>
      </c>
      <c r="O60" s="45">
        <f>[8]Shared!O60</f>
        <v>1505</v>
      </c>
      <c r="P60" s="19">
        <f t="shared" si="2"/>
        <v>0</v>
      </c>
    </row>
    <row r="61" spans="1:17" ht="12.75" customHeight="1" x14ac:dyDescent="0.3">
      <c r="A61" s="8" t="s">
        <v>73</v>
      </c>
      <c r="B61" s="45">
        <f>[8]Shared!B61</f>
        <v>0</v>
      </c>
      <c r="C61" s="45">
        <f>[8]Shared!C61</f>
        <v>0</v>
      </c>
      <c r="D61" s="45">
        <f>[8]Shared!D61</f>
        <v>908.25</v>
      </c>
      <c r="E61" s="45">
        <f>[8]Shared!E61</f>
        <v>0</v>
      </c>
      <c r="F61" s="45">
        <f>[8]Shared!F61</f>
        <v>0</v>
      </c>
      <c r="G61" s="45">
        <f>[8]Shared!G61</f>
        <v>0</v>
      </c>
      <c r="H61" s="45">
        <f>[8]Shared!H61</f>
        <v>0</v>
      </c>
      <c r="I61" s="45">
        <f>[8]Shared!I61</f>
        <v>48.67</v>
      </c>
      <c r="J61" s="45">
        <f>[8]Shared!J61</f>
        <v>0</v>
      </c>
      <c r="K61" s="45">
        <f>[8]Shared!K61</f>
        <v>0</v>
      </c>
      <c r="L61" s="45">
        <f>[8]Shared!L61</f>
        <v>0</v>
      </c>
      <c r="M61" s="45">
        <f>[8]Shared!M61</f>
        <v>0</v>
      </c>
      <c r="N61" s="45">
        <f>[8]Shared!N61</f>
        <v>956.92</v>
      </c>
      <c r="O61" s="45">
        <f>[8]Shared!O61</f>
        <v>956.92</v>
      </c>
      <c r="P61" s="19">
        <f t="shared" si="2"/>
        <v>0</v>
      </c>
    </row>
    <row r="62" spans="1:17" ht="12.75" customHeight="1" x14ac:dyDescent="0.3">
      <c r="A62" s="8" t="s">
        <v>74</v>
      </c>
      <c r="B62" s="45">
        <f>[8]Shared!B62</f>
        <v>78.790000000000006</v>
      </c>
      <c r="C62" s="45">
        <f>[8]Shared!C62</f>
        <v>274.20999999999998</v>
      </c>
      <c r="D62" s="45">
        <f>[8]Shared!D62</f>
        <v>295.89999999999998</v>
      </c>
      <c r="E62" s="45">
        <f>[8]Shared!E62</f>
        <v>394.36</v>
      </c>
      <c r="F62" s="45">
        <f>[8]Shared!F62</f>
        <v>403.15</v>
      </c>
      <c r="G62" s="45">
        <f>[8]Shared!G62</f>
        <v>173.57</v>
      </c>
      <c r="H62" s="45">
        <f>[8]Shared!H62</f>
        <v>536.85</v>
      </c>
      <c r="I62" s="45">
        <f>[8]Shared!I62</f>
        <v>54.59</v>
      </c>
      <c r="J62" s="45">
        <f>[8]Shared!J62</f>
        <v>259.75</v>
      </c>
      <c r="K62" s="45">
        <f>[8]Shared!K62</f>
        <v>600</v>
      </c>
      <c r="L62" s="45">
        <f>[8]Shared!L62</f>
        <v>300</v>
      </c>
      <c r="M62" s="45">
        <f>[8]Shared!M62</f>
        <v>1000</v>
      </c>
      <c r="N62" s="45">
        <f>[8]Shared!N62</f>
        <v>4371.17</v>
      </c>
      <c r="O62" s="45">
        <f>[8]Shared!O62</f>
        <v>4371</v>
      </c>
      <c r="P62" s="19">
        <f t="shared" si="2"/>
        <v>0.17000000000007276</v>
      </c>
    </row>
    <row r="63" spans="1:17" ht="12.75" customHeight="1" x14ac:dyDescent="0.3">
      <c r="A63" s="8" t="s">
        <v>75</v>
      </c>
      <c r="B63" s="45">
        <f>[8]Shared!B63</f>
        <v>0</v>
      </c>
      <c r="C63" s="45">
        <f>[8]Shared!C63</f>
        <v>0</v>
      </c>
      <c r="D63" s="45">
        <f>[8]Shared!D63</f>
        <v>0</v>
      </c>
      <c r="E63" s="45">
        <f>[8]Shared!E63</f>
        <v>0</v>
      </c>
      <c r="F63" s="45">
        <f>[8]Shared!F63</f>
        <v>0</v>
      </c>
      <c r="G63" s="45">
        <f>[8]Shared!G63</f>
        <v>0</v>
      </c>
      <c r="H63" s="45">
        <f>[8]Shared!H63</f>
        <v>0</v>
      </c>
      <c r="I63" s="45">
        <f>[8]Shared!I63</f>
        <v>0</v>
      </c>
      <c r="J63" s="45">
        <f>[8]Shared!J63</f>
        <v>0</v>
      </c>
      <c r="K63" s="45">
        <f>[8]Shared!K63</f>
        <v>0</v>
      </c>
      <c r="L63" s="45">
        <f>[8]Shared!L63</f>
        <v>0</v>
      </c>
      <c r="M63" s="45">
        <f>[8]Shared!M63</f>
        <v>0</v>
      </c>
      <c r="N63" s="45">
        <f>[8]Shared!N63</f>
        <v>0</v>
      </c>
      <c r="O63" s="45">
        <f>[8]Shared!O63</f>
        <v>0</v>
      </c>
      <c r="P63" s="19">
        <f t="shared" si="2"/>
        <v>0</v>
      </c>
    </row>
    <row r="64" spans="1:17" ht="12.75" customHeight="1" x14ac:dyDescent="0.3">
      <c r="A64" s="8" t="s">
        <v>76</v>
      </c>
      <c r="B64" s="45">
        <f>[8]Shared!B64</f>
        <v>0</v>
      </c>
      <c r="C64" s="45">
        <f>[8]Shared!C64</f>
        <v>0</v>
      </c>
      <c r="D64" s="45">
        <f>[8]Shared!D64</f>
        <v>0</v>
      </c>
      <c r="E64" s="45">
        <f>[8]Shared!E64</f>
        <v>0</v>
      </c>
      <c r="F64" s="45">
        <f>[8]Shared!F64</f>
        <v>0</v>
      </c>
      <c r="G64" s="45">
        <f>[8]Shared!G64</f>
        <v>0</v>
      </c>
      <c r="H64" s="45">
        <f>[8]Shared!H64</f>
        <v>0</v>
      </c>
      <c r="I64" s="45">
        <f>[8]Shared!I64</f>
        <v>0</v>
      </c>
      <c r="J64" s="45">
        <f>[8]Shared!J64</f>
        <v>0</v>
      </c>
      <c r="K64" s="45">
        <f>[8]Shared!K64</f>
        <v>0</v>
      </c>
      <c r="L64" s="45">
        <f>[8]Shared!L64</f>
        <v>0</v>
      </c>
      <c r="M64" s="45">
        <f>[8]Shared!M64</f>
        <v>0</v>
      </c>
      <c r="N64" s="45">
        <f>[8]Shared!N64</f>
        <v>0</v>
      </c>
      <c r="O64" s="45">
        <f>[8]Shared!O64</f>
        <v>0</v>
      </c>
      <c r="P64" s="19">
        <f t="shared" si="2"/>
        <v>0</v>
      </c>
    </row>
    <row r="65" spans="1:16" ht="12.75" customHeight="1" x14ac:dyDescent="0.3">
      <c r="A65" s="8" t="s">
        <v>77</v>
      </c>
      <c r="B65" s="45">
        <f>[8]Shared!B65</f>
        <v>0</v>
      </c>
      <c r="C65" s="45">
        <f>[8]Shared!C65</f>
        <v>0</v>
      </c>
      <c r="D65" s="45">
        <f>[8]Shared!D65</f>
        <v>25628.080000000002</v>
      </c>
      <c r="E65" s="45">
        <f>[8]Shared!E65</f>
        <v>0</v>
      </c>
      <c r="F65" s="45">
        <f>[8]Shared!F65</f>
        <v>0</v>
      </c>
      <c r="G65" s="45">
        <f>[8]Shared!G65</f>
        <v>25628.080000000002</v>
      </c>
      <c r="H65" s="45">
        <f>[8]Shared!H65</f>
        <v>0</v>
      </c>
      <c r="I65" s="45">
        <f>[8]Shared!I65</f>
        <v>0</v>
      </c>
      <c r="J65" s="45">
        <f>[8]Shared!J65</f>
        <v>25628</v>
      </c>
      <c r="K65" s="45">
        <f>[8]Shared!K65</f>
        <v>0</v>
      </c>
      <c r="L65" s="45">
        <f>[8]Shared!L65</f>
        <v>0</v>
      </c>
      <c r="M65" s="45">
        <f>[8]Shared!M65</f>
        <v>25628</v>
      </c>
      <c r="N65" s="45">
        <f>[8]Shared!N65</f>
        <v>102512.16</v>
      </c>
      <c r="O65" s="45">
        <f>[8]Shared!O65</f>
        <v>102512.16</v>
      </c>
      <c r="P65" s="19">
        <f t="shared" si="2"/>
        <v>0</v>
      </c>
    </row>
    <row r="66" spans="1:16" ht="12.75" customHeight="1" x14ac:dyDescent="0.3">
      <c r="A66" s="8" t="s">
        <v>78</v>
      </c>
      <c r="B66" s="45">
        <f>[8]Shared!B66</f>
        <v>0</v>
      </c>
      <c r="C66" s="45">
        <f>[8]Shared!C66</f>
        <v>0</v>
      </c>
      <c r="D66" s="45">
        <f>[8]Shared!D66</f>
        <v>0</v>
      </c>
      <c r="E66" s="45">
        <f>[8]Shared!E66</f>
        <v>0</v>
      </c>
      <c r="F66" s="45">
        <f>[8]Shared!F66</f>
        <v>0</v>
      </c>
      <c r="G66" s="45">
        <f>[8]Shared!G66</f>
        <v>0</v>
      </c>
      <c r="H66" s="45">
        <f>[8]Shared!H66</f>
        <v>0</v>
      </c>
      <c r="I66" s="45">
        <f>[8]Shared!I66</f>
        <v>0</v>
      </c>
      <c r="J66" s="45">
        <f>[8]Shared!J66</f>
        <v>0</v>
      </c>
      <c r="K66" s="45">
        <f>[8]Shared!K66</f>
        <v>0</v>
      </c>
      <c r="L66" s="45">
        <f>[8]Shared!L66</f>
        <v>0</v>
      </c>
      <c r="M66" s="45">
        <f>[8]Shared!M66</f>
        <v>0</v>
      </c>
      <c r="N66" s="45">
        <f>[8]Shared!N66</f>
        <v>0</v>
      </c>
      <c r="O66" s="45">
        <f>[8]Shared!O66</f>
        <v>0</v>
      </c>
      <c r="P66" s="19">
        <f t="shared" si="2"/>
        <v>0</v>
      </c>
    </row>
    <row r="67" spans="1:16" ht="12.75" customHeight="1" x14ac:dyDescent="0.3">
      <c r="A67" s="8" t="s">
        <v>79</v>
      </c>
      <c r="B67" s="21">
        <f>SUM(B19:B66)</f>
        <v>28043.71</v>
      </c>
      <c r="C67" s="21">
        <f t="shared" ref="C67:P67" si="3">SUM(C19:C66)</f>
        <v>58613.770000000004</v>
      </c>
      <c r="D67" s="21">
        <f t="shared" si="3"/>
        <v>64555.040000000001</v>
      </c>
      <c r="E67" s="21">
        <f t="shared" si="3"/>
        <v>83520.247000000003</v>
      </c>
      <c r="F67" s="21">
        <f t="shared" si="3"/>
        <v>18493.670000000002</v>
      </c>
      <c r="G67" s="21">
        <f t="shared" si="3"/>
        <v>42412.43</v>
      </c>
      <c r="H67" s="21">
        <f t="shared" si="3"/>
        <v>39003.769999999997</v>
      </c>
      <c r="I67" s="21">
        <f t="shared" si="3"/>
        <v>17343.889999999996</v>
      </c>
      <c r="J67" s="21">
        <f t="shared" si="3"/>
        <v>51443.38</v>
      </c>
      <c r="K67" s="21">
        <f t="shared" si="3"/>
        <v>38002.909999999996</v>
      </c>
      <c r="L67" s="21">
        <f t="shared" si="3"/>
        <v>18999.190000000002</v>
      </c>
      <c r="M67" s="21">
        <f t="shared" si="3"/>
        <v>44998.11</v>
      </c>
      <c r="N67" s="21">
        <f t="shared" si="3"/>
        <v>505430.11699999997</v>
      </c>
      <c r="O67" s="21">
        <f t="shared" si="3"/>
        <v>459125.12</v>
      </c>
      <c r="P67" s="21">
        <f t="shared" si="3"/>
        <v>46304.996999999996</v>
      </c>
    </row>
    <row r="68" spans="1:16" ht="12.75" customHeight="1" x14ac:dyDescent="0.3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2.75" customHeight="1" thickBot="1" x14ac:dyDescent="0.35">
      <c r="A69" s="11" t="s">
        <v>80</v>
      </c>
      <c r="B69" s="48">
        <f>B16-B67</f>
        <v>-28043.71</v>
      </c>
      <c r="C69" s="48">
        <f t="shared" ref="C69:P69" si="4">C16-C67</f>
        <v>-58613.770000000004</v>
      </c>
      <c r="D69" s="48">
        <f t="shared" si="4"/>
        <v>-64555.040000000001</v>
      </c>
      <c r="E69" s="48">
        <f t="shared" si="4"/>
        <v>-83520.247000000003</v>
      </c>
      <c r="F69" s="48">
        <f t="shared" si="4"/>
        <v>-18493.670000000002</v>
      </c>
      <c r="G69" s="48">
        <f t="shared" si="4"/>
        <v>-42412.43</v>
      </c>
      <c r="H69" s="48">
        <f t="shared" si="4"/>
        <v>-39003.769999999997</v>
      </c>
      <c r="I69" s="48">
        <f t="shared" si="4"/>
        <v>-17343.889999999996</v>
      </c>
      <c r="J69" s="48">
        <f t="shared" si="4"/>
        <v>-51443.38</v>
      </c>
      <c r="K69" s="48">
        <f t="shared" si="4"/>
        <v>-38002.909999999996</v>
      </c>
      <c r="L69" s="48">
        <f t="shared" si="4"/>
        <v>-18999.190000000002</v>
      </c>
      <c r="M69" s="48">
        <f t="shared" si="4"/>
        <v>-44998.11</v>
      </c>
      <c r="N69" s="48">
        <f t="shared" si="4"/>
        <v>-505430.11699999997</v>
      </c>
      <c r="O69" s="48">
        <f t="shared" si="4"/>
        <v>-459125.12</v>
      </c>
      <c r="P69" s="48">
        <f t="shared" si="4"/>
        <v>-46304.996999999996</v>
      </c>
    </row>
    <row r="70" spans="1:16" ht="14.25" thickTop="1" x14ac:dyDescent="0.3"/>
    <row r="72" spans="1:16" x14ac:dyDescent="0.3">
      <c r="J72" s="13"/>
    </row>
  </sheetData>
  <mergeCells count="3">
    <mergeCell ref="A1:N1"/>
    <mergeCell ref="A2:L2"/>
    <mergeCell ref="A3:N3"/>
  </mergeCells>
  <pageMargins left="0.25" right="0.25" top="0.25" bottom="0.25" header="0.5" footer="0.5"/>
  <pageSetup paperSize="143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Total</vt:lpstr>
      <vt:lpstr>Admin</vt:lpstr>
      <vt:lpstr>Fundraising</vt:lpstr>
      <vt:lpstr>Special Events</vt:lpstr>
      <vt:lpstr>Student Programs</vt:lpstr>
      <vt:lpstr>Educator</vt:lpstr>
      <vt:lpstr>Outreach</vt:lpstr>
      <vt:lpstr>Shared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2025-05-08T12:53:48Z</cp:lastPrinted>
  <dcterms:created xsi:type="dcterms:W3CDTF">2025-03-24T16:32:17Z</dcterms:created>
  <dcterms:modified xsi:type="dcterms:W3CDTF">2025-05-13T14:39:24Z</dcterms:modified>
</cp:coreProperties>
</file>